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X:\C\Users\feketeeva\Documents\Fekete Éva\2017. évi adatok\2017. évi módosítások\2017. utolsó rendelet mód\"/>
    </mc:Choice>
  </mc:AlternateContent>
  <xr:revisionPtr revIDLastSave="0" documentId="13_ncr:1_{FEBB5941-6E5B-4FE6-A5E8-A159C0414143}" xr6:coauthVersionLast="28" xr6:coauthVersionMax="28" xr10:uidLastSave="{00000000-0000-0000-0000-000000000000}"/>
  <bookViews>
    <workbookView xWindow="0" yWindow="75" windowWidth="15480" windowHeight="10230" tabRatio="778" xr2:uid="{00000000-000D-0000-FFFF-FFFF00000000}"/>
  </bookViews>
  <sheets>
    <sheet name="18. melléklet" sheetId="8" r:id="rId1"/>
    <sheet name="Munka1" sheetId="39" r:id="rId2"/>
    <sheet name="Kompatibilitási jelentés" sheetId="40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melléklet'!$A$1:$L$101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71027"/>
</workbook>
</file>

<file path=xl/calcChain.xml><?xml version="1.0" encoding="utf-8"?>
<calcChain xmlns="http://schemas.openxmlformats.org/spreadsheetml/2006/main">
  <c r="H15" i="8" l="1"/>
  <c r="H13" i="8"/>
  <c r="H12" i="8"/>
  <c r="L95" i="8" l="1"/>
  <c r="L84" i="8"/>
  <c r="E43" i="8"/>
  <c r="B10" i="8"/>
  <c r="C95" i="8" l="1"/>
  <c r="D95" i="8"/>
  <c r="E95" i="8"/>
  <c r="F95" i="8"/>
  <c r="G95" i="8"/>
  <c r="H95" i="8"/>
  <c r="I95" i="8"/>
  <c r="K95" i="8"/>
  <c r="B95" i="8"/>
  <c r="L97" i="8"/>
  <c r="K97" i="8"/>
  <c r="K98" i="8"/>
  <c r="K99" i="8"/>
  <c r="J97" i="8"/>
  <c r="J98" i="8"/>
  <c r="L98" i="8" s="1"/>
  <c r="J99" i="8"/>
  <c r="L99" i="8" s="1"/>
  <c r="J95" i="8" l="1"/>
  <c r="J89" i="8"/>
  <c r="L89" i="8" s="1"/>
  <c r="C84" i="8"/>
  <c r="C91" i="8" s="1"/>
  <c r="E84" i="8"/>
  <c r="F84" i="8"/>
  <c r="F91" i="8" s="1"/>
  <c r="H84" i="8"/>
  <c r="I84" i="8"/>
  <c r="K84" i="8"/>
  <c r="K91" i="8" s="1"/>
  <c r="B84" i="8"/>
  <c r="J88" i="8"/>
  <c r="L88" i="8" s="1"/>
  <c r="C61" i="8"/>
  <c r="E61" i="8"/>
  <c r="F61" i="8"/>
  <c r="F70" i="8" s="1"/>
  <c r="H61" i="8"/>
  <c r="I61" i="8"/>
  <c r="B61" i="8"/>
  <c r="L66" i="8"/>
  <c r="K66" i="8"/>
  <c r="J66" i="8"/>
  <c r="K65" i="8"/>
  <c r="L65" i="8" s="1"/>
  <c r="J65" i="8"/>
  <c r="K64" i="8"/>
  <c r="J64" i="8"/>
  <c r="L64" i="8" s="1"/>
  <c r="C35" i="8"/>
  <c r="E35" i="8"/>
  <c r="E41" i="8" s="1"/>
  <c r="F35" i="8"/>
  <c r="F41" i="8" s="1"/>
  <c r="H35" i="8"/>
  <c r="I35" i="8"/>
  <c r="J35" i="8"/>
  <c r="B35" i="8"/>
  <c r="L37" i="8"/>
  <c r="K37" i="8"/>
  <c r="J37" i="8"/>
  <c r="C10" i="8"/>
  <c r="C31" i="8" s="1"/>
  <c r="E10" i="8"/>
  <c r="E31" i="8" s="1"/>
  <c r="F10" i="8"/>
  <c r="I10" i="8"/>
  <c r="I31" i="8" s="1"/>
  <c r="K26" i="8"/>
  <c r="J26" i="8"/>
  <c r="K25" i="8"/>
  <c r="J25" i="8"/>
  <c r="K24" i="8"/>
  <c r="J24" i="8"/>
  <c r="K52" i="8"/>
  <c r="J52" i="8"/>
  <c r="C43" i="8"/>
  <c r="E57" i="8"/>
  <c r="F43" i="8"/>
  <c r="F57" i="8"/>
  <c r="H43" i="8"/>
  <c r="H57" i="8" s="1"/>
  <c r="I43" i="8"/>
  <c r="I57" i="8"/>
  <c r="B43" i="8"/>
  <c r="B57" i="8" s="1"/>
  <c r="K51" i="8"/>
  <c r="J51" i="8"/>
  <c r="H14" i="8"/>
  <c r="H10" i="8"/>
  <c r="G86" i="8"/>
  <c r="G87" i="8"/>
  <c r="G84" i="8" s="1"/>
  <c r="G91" i="8" s="1"/>
  <c r="G45" i="8"/>
  <c r="G46" i="8"/>
  <c r="G47" i="8"/>
  <c r="G48" i="8"/>
  <c r="G49" i="8"/>
  <c r="G50" i="8"/>
  <c r="G23" i="8"/>
  <c r="G22" i="8"/>
  <c r="G21" i="8"/>
  <c r="J86" i="8"/>
  <c r="J87" i="8"/>
  <c r="L87" i="8"/>
  <c r="K100" i="8"/>
  <c r="J100" i="8"/>
  <c r="L100" i="8" s="1"/>
  <c r="K96" i="8"/>
  <c r="K101" i="8"/>
  <c r="J96" i="8"/>
  <c r="L96" i="8" s="1"/>
  <c r="L101" i="8" s="1"/>
  <c r="G96" i="8"/>
  <c r="G101" i="8" s="1"/>
  <c r="D96" i="8"/>
  <c r="I101" i="8"/>
  <c r="H101" i="8"/>
  <c r="F101" i="8"/>
  <c r="E101" i="8"/>
  <c r="D101" i="8"/>
  <c r="C101" i="8"/>
  <c r="B101" i="8"/>
  <c r="K94" i="8"/>
  <c r="J94" i="8"/>
  <c r="L94" i="8"/>
  <c r="K93" i="8"/>
  <c r="J93" i="8"/>
  <c r="L93" i="8" s="1"/>
  <c r="K23" i="8"/>
  <c r="J23" i="8"/>
  <c r="K50" i="8"/>
  <c r="J50" i="8"/>
  <c r="K45" i="8"/>
  <c r="K46" i="8"/>
  <c r="K47" i="8"/>
  <c r="K48" i="8"/>
  <c r="K49" i="8"/>
  <c r="L49" i="8" s="1"/>
  <c r="J45" i="8"/>
  <c r="J46" i="8"/>
  <c r="J47" i="8"/>
  <c r="J48" i="8"/>
  <c r="J49" i="8"/>
  <c r="K21" i="8"/>
  <c r="K22" i="8"/>
  <c r="J22" i="8"/>
  <c r="J21" i="8"/>
  <c r="J13" i="8"/>
  <c r="G16" i="8"/>
  <c r="J85" i="8"/>
  <c r="L85" i="8" s="1"/>
  <c r="L91" i="8" s="1"/>
  <c r="K85" i="8"/>
  <c r="I91" i="8"/>
  <c r="H91" i="8"/>
  <c r="G85" i="8"/>
  <c r="E91" i="8"/>
  <c r="D85" i="8"/>
  <c r="D84" i="8" s="1"/>
  <c r="D91" i="8" s="1"/>
  <c r="B91" i="8"/>
  <c r="J90" i="8"/>
  <c r="L90" i="8" s="1"/>
  <c r="K90" i="8"/>
  <c r="J83" i="8"/>
  <c r="L83" i="8" s="1"/>
  <c r="K83" i="8"/>
  <c r="J82" i="8"/>
  <c r="K82" i="8"/>
  <c r="J16" i="8"/>
  <c r="K16" i="8"/>
  <c r="J17" i="8"/>
  <c r="K17" i="8"/>
  <c r="J18" i="8"/>
  <c r="K18" i="8"/>
  <c r="J19" i="8"/>
  <c r="K19" i="8"/>
  <c r="G17" i="8"/>
  <c r="G18" i="8"/>
  <c r="G19" i="8"/>
  <c r="G29" i="8"/>
  <c r="G28" i="8" s="1"/>
  <c r="J29" i="8"/>
  <c r="L29" i="8" s="1"/>
  <c r="L28" i="8" s="1"/>
  <c r="K29" i="8"/>
  <c r="D19" i="8"/>
  <c r="D15" i="8"/>
  <c r="D17" i="8"/>
  <c r="C54" i="8"/>
  <c r="C57" i="8" s="1"/>
  <c r="D54" i="8"/>
  <c r="E54" i="8"/>
  <c r="F54" i="8"/>
  <c r="G54" i="8"/>
  <c r="H54" i="8"/>
  <c r="I54" i="8"/>
  <c r="J55" i="8"/>
  <c r="J54" i="8"/>
  <c r="K55" i="8"/>
  <c r="K54" i="8" s="1"/>
  <c r="B54" i="8"/>
  <c r="D62" i="8"/>
  <c r="D61" i="8" s="1"/>
  <c r="D70" i="8" s="1"/>
  <c r="D63" i="8"/>
  <c r="G62" i="8"/>
  <c r="G61" i="8" s="1"/>
  <c r="G70" i="8" s="1"/>
  <c r="G63" i="8"/>
  <c r="J62" i="8"/>
  <c r="J63" i="8"/>
  <c r="K63" i="8"/>
  <c r="L63" i="8" s="1"/>
  <c r="L61" i="8" s="1"/>
  <c r="K62" i="8"/>
  <c r="D36" i="8"/>
  <c r="D35" i="8" s="1"/>
  <c r="D41" i="8" s="1"/>
  <c r="G36" i="8"/>
  <c r="G35" i="8" s="1"/>
  <c r="G41" i="8" s="1"/>
  <c r="J36" i="8"/>
  <c r="K36" i="8"/>
  <c r="B41" i="8"/>
  <c r="C28" i="8"/>
  <c r="D28" i="8"/>
  <c r="E28" i="8"/>
  <c r="F28" i="8"/>
  <c r="H28" i="8"/>
  <c r="I28" i="8"/>
  <c r="K28" i="8"/>
  <c r="B28" i="8"/>
  <c r="D44" i="8"/>
  <c r="D43" i="8" s="1"/>
  <c r="D57" i="8" s="1"/>
  <c r="G44" i="8"/>
  <c r="J44" i="8"/>
  <c r="K44" i="8"/>
  <c r="L44" i="8" s="1"/>
  <c r="D12" i="8"/>
  <c r="D13" i="8"/>
  <c r="D14" i="8"/>
  <c r="D18" i="8"/>
  <c r="G11" i="8"/>
  <c r="G12" i="8"/>
  <c r="G13" i="8"/>
  <c r="G14" i="8"/>
  <c r="G15" i="8"/>
  <c r="G20" i="8"/>
  <c r="J11" i="8"/>
  <c r="J12" i="8"/>
  <c r="J14" i="8"/>
  <c r="J15" i="8"/>
  <c r="J20" i="8"/>
  <c r="K11" i="8"/>
  <c r="K12" i="8"/>
  <c r="K13" i="8"/>
  <c r="K14" i="8"/>
  <c r="K15" i="8"/>
  <c r="K20" i="8"/>
  <c r="G78" i="8"/>
  <c r="G77" i="8"/>
  <c r="K78" i="8"/>
  <c r="J78" i="8"/>
  <c r="L78" i="8" s="1"/>
  <c r="K77" i="8"/>
  <c r="K76" i="8"/>
  <c r="K80" i="8"/>
  <c r="J77" i="8"/>
  <c r="K68" i="8"/>
  <c r="J68" i="8"/>
  <c r="L68" i="8"/>
  <c r="E76" i="8"/>
  <c r="E80" i="8"/>
  <c r="F76" i="8"/>
  <c r="F80" i="8"/>
  <c r="H76" i="8"/>
  <c r="H80" i="8"/>
  <c r="E33" i="8"/>
  <c r="E59" i="8"/>
  <c r="E70" i="8" s="1"/>
  <c r="F33" i="8"/>
  <c r="F59" i="8"/>
  <c r="G33" i="8"/>
  <c r="G59" i="8"/>
  <c r="H59" i="8"/>
  <c r="H70" i="8"/>
  <c r="H33" i="8"/>
  <c r="H41" i="8" s="1"/>
  <c r="I33" i="8"/>
  <c r="J33" i="8"/>
  <c r="C76" i="8"/>
  <c r="C80" i="8"/>
  <c r="D77" i="8"/>
  <c r="D78" i="8"/>
  <c r="I76" i="8"/>
  <c r="L77" i="8"/>
  <c r="L76" i="8" s="1"/>
  <c r="L80" i="8" s="1"/>
  <c r="C59" i="8"/>
  <c r="C70" i="8"/>
  <c r="D59" i="8"/>
  <c r="I59" i="8"/>
  <c r="I70" i="8" s="1"/>
  <c r="J59" i="8"/>
  <c r="K59" i="8"/>
  <c r="L59" i="8"/>
  <c r="C41" i="8"/>
  <c r="D33" i="8"/>
  <c r="I41" i="8"/>
  <c r="K33" i="8"/>
  <c r="L39" i="8"/>
  <c r="I80" i="8"/>
  <c r="J73" i="8"/>
  <c r="L73" i="8" s="1"/>
  <c r="K73" i="8"/>
  <c r="J74" i="8"/>
  <c r="K74" i="8"/>
  <c r="J75" i="8"/>
  <c r="L75" i="8" s="1"/>
  <c r="K75" i="8"/>
  <c r="J79" i="8"/>
  <c r="K79" i="8"/>
  <c r="L79" i="8" s="1"/>
  <c r="B76" i="8"/>
  <c r="B80" i="8" s="1"/>
  <c r="B59" i="8"/>
  <c r="B70" i="8"/>
  <c r="B31" i="8"/>
  <c r="L82" i="8"/>
  <c r="L33" i="8"/>
  <c r="G76" i="8"/>
  <c r="G80" i="8"/>
  <c r="D76" i="8"/>
  <c r="D80" i="8"/>
  <c r="L11" i="8"/>
  <c r="J28" i="8"/>
  <c r="J101" i="8"/>
  <c r="L86" i="8"/>
  <c r="K61" i="8" l="1"/>
  <c r="E72" i="8"/>
  <c r="C72" i="8"/>
  <c r="J61" i="8"/>
  <c r="J70" i="8" s="1"/>
  <c r="J84" i="8"/>
  <c r="J91" i="8" s="1"/>
  <c r="J76" i="8"/>
  <c r="J80" i="8" s="1"/>
  <c r="L74" i="8"/>
  <c r="H31" i="8"/>
  <c r="H72" i="8" s="1"/>
  <c r="L55" i="8"/>
  <c r="L54" i="8" s="1"/>
  <c r="J41" i="8"/>
  <c r="F31" i="8"/>
  <c r="K35" i="8"/>
  <c r="K41" i="8" s="1"/>
  <c r="L47" i="8"/>
  <c r="L46" i="8"/>
  <c r="L13" i="8"/>
  <c r="L18" i="8"/>
  <c r="L50" i="8"/>
  <c r="L20" i="8"/>
  <c r="L14" i="8"/>
  <c r="L48" i="8"/>
  <c r="L45" i="8"/>
  <c r="L51" i="8"/>
  <c r="L24" i="8"/>
  <c r="L26" i="8"/>
  <c r="J43" i="8"/>
  <c r="J57" i="8" s="1"/>
  <c r="L17" i="8"/>
  <c r="K43" i="8"/>
  <c r="K57" i="8" s="1"/>
  <c r="L25" i="8"/>
  <c r="L16" i="8"/>
  <c r="G43" i="8"/>
  <c r="G57" i="8" s="1"/>
  <c r="L15" i="8"/>
  <c r="L52" i="8"/>
  <c r="L62" i="8"/>
  <c r="B72" i="8"/>
  <c r="K10" i="8"/>
  <c r="K31" i="8" s="1"/>
  <c r="G10" i="8"/>
  <c r="G31" i="8" s="1"/>
  <c r="L21" i="8"/>
  <c r="L23" i="8"/>
  <c r="D10" i="8"/>
  <c r="D31" i="8" s="1"/>
  <c r="D72" i="8" s="1"/>
  <c r="L22" i="8"/>
  <c r="K70" i="8"/>
  <c r="I72" i="8"/>
  <c r="F72" i="8"/>
  <c r="J10" i="8"/>
  <c r="J31" i="8" s="1"/>
  <c r="L12" i="8"/>
  <c r="L19" i="8"/>
  <c r="L36" i="8"/>
  <c r="L35" i="8" l="1"/>
  <c r="L41" i="8" s="1"/>
  <c r="L70" i="8"/>
  <c r="J72" i="8"/>
  <c r="G72" i="8"/>
  <c r="L43" i="8"/>
  <c r="L57" i="8" s="1"/>
  <c r="K72" i="8"/>
  <c r="L10" i="8"/>
  <c r="L31" i="8" s="1"/>
  <c r="L72" i="8" l="1"/>
</calcChain>
</file>

<file path=xl/sharedStrings.xml><?xml version="1.0" encoding="utf-8"?>
<sst xmlns="http://schemas.openxmlformats.org/spreadsheetml/2006/main" count="96" uniqueCount="85">
  <si>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</si>
  <si>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</si>
  <si>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</si>
  <si>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</si>
  <si>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</si>
  <si>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</si>
  <si>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</si>
  <si>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</si>
  <si>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</si>
  <si>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</si>
  <si>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</si>
  <si>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</si>
  <si>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</si>
  <si>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</si>
  <si>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</si>
  <si>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</si>
  <si>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</si>
  <si>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</si>
  <si>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szociális, gyermekjóléti és gyermekétkeztetési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</si>
  <si>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</si>
  <si>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</si>
  <si>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Komáromi Távhőszolgáltató Kft-nek nyújtott működési kölcsön visszatérülés</t>
  </si>
  <si>
    <t>Dolgozók munkáltatói kölcsönének törlesztése</t>
  </si>
  <si>
    <t>Komáromi Távhőszolgáltató Kft-nek nyújtott felhalmozási kölcsön visszatérülés</t>
  </si>
  <si>
    <t>KOMÁROM VÁROS EGÉSZSÉGÜGYI ALAPELLÁTÁSI SZOLGÁLATA</t>
  </si>
  <si>
    <t>Komárom és Környéke Önkormányzati Társulástól központi ügyelet működési támogatása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</si>
  <si>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</si>
  <si>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</si>
  <si>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</si>
  <si>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Javasolt módosítás</t>
  </si>
  <si>
    <t>Kötelező feladtok</t>
  </si>
  <si>
    <t>Önként vállalt feladatok</t>
  </si>
  <si>
    <t>Kötelező feladatok</t>
  </si>
  <si>
    <t>Összesen</t>
  </si>
  <si>
    <t>Helyi önkormányzatok működédének általános támogatása</t>
  </si>
  <si>
    <t>Közfoglalkoztatás támogatása</t>
  </si>
  <si>
    <t>2017. évi kapott visszatérítendő és vissza nem térítendő támogatások és pénzeszközátvételek előirányzatának módosítása Komárom  Város Önkormányzatánál és Intézményeinél</t>
  </si>
  <si>
    <t>1/2017.(I.27.) önk rendelet eredeti ei</t>
  </si>
  <si>
    <t>Szociális és Gyermekvédelmi Főigazgatóság jelzőrendszeres házi segítségnyújtás támogatása</t>
  </si>
  <si>
    <t>Vis maior támogatás 2016. júliusi extrém esőzés miatt</t>
  </si>
  <si>
    <t>Nemzeti Egészségbiztosítási Alapkezelő finanszírozása</t>
  </si>
  <si>
    <t>2017. évi bérkompenzáció</t>
  </si>
  <si>
    <t>Minimálbér és garantált bérminimum emelése, szociális hozzájárulási adó csökkentése kompenzációja</t>
  </si>
  <si>
    <t>KOMÁROMI KLAPKA GYÖRGY MÚZEUM</t>
  </si>
  <si>
    <t>Nemzeti Kulturális Alap támogatása vásártéri ásatásokra</t>
  </si>
  <si>
    <t>Komáromi temetőben I. világháborús emlékpark kialakítása</t>
  </si>
  <si>
    <t>Önkormányzatok rendkívüli támogatása</t>
  </si>
  <si>
    <t>ASP rendszerhez kapcsolódás</t>
  </si>
  <si>
    <t>TOP-2.1.1-15 Nonprofit Szolgáltatóház és környezetének kialakítása Komáromban</t>
  </si>
  <si>
    <t>Elektromos töltőállomások kialakítása Komáromban</t>
  </si>
  <si>
    <t>TOP-1.4.1-15 Komáromi Aprótalpak Bölcsőde felújítása</t>
  </si>
  <si>
    <t>TOP-1.2.1-15 Brigetio öröksége látogatóközpont kialakítása Komáromban</t>
  </si>
  <si>
    <t>TOP-3.2.2-15 Geotermikus hőellátó rendszer kiépítése Komáromban</t>
  </si>
  <si>
    <t xml:space="preserve">Nyári diákmunka </t>
  </si>
  <si>
    <t>Kubinyi Ágoston Program (Komáromi Klapka György Múzeum leletanyagának restaurálása)</t>
  </si>
  <si>
    <t>KOMÁROMI TÁM-PONT CSALÁD- ÉS GYERMEKJÓLÉTI INTÉZMÉNY</t>
  </si>
  <si>
    <t>KOMÁROMI TÁM-PONT CSALÁD- ÉS GYERMEKJÓLÉTI INTÉZMÉNY TÁMOGATÁSOK ÉS ÁTVETT PÉNZESZKÖZÖK (VISSZATÉRÍTENDŐ ÉS VISSZA NEM TÉRÍTENDŐ) MINDÖSSZESEN:</t>
  </si>
  <si>
    <t>KOMÁROMI KLAPKA GYÖRGY MÚZEUM TÁMOGATÁSOK ÉS ÁTVETT PÉNZESZKÖZÖK (VISSZATÉRÍTENDŐ ÉS VISSZA NEM TÉRÍTENDŐ) MINDÖSSZESEN:</t>
  </si>
  <si>
    <t>Kompatibilitási jelentés: 18. 2017. évi kapott támogatások.xls</t>
  </si>
  <si>
    <t>Futtatás dátuma: 2017.11.02 11:01</t>
  </si>
  <si>
    <t>Ha régebbi fájlformátumban menti, vagy az Microsoft Excel egy régebbi verziójában nyitja meg a munkafüzetet, a felsorolt funkciók nem lesznek elérhetők.</t>
  </si>
  <si>
    <t>Kisebb mértékű funkcióveszteség</t>
  </si>
  <si>
    <t>Előfordulások száma</t>
  </si>
  <si>
    <t>Verzió</t>
  </si>
  <si>
    <t>A munkafüzetben található képletek némelyike más, meg nem nyitott munkafüzetekkel van összekapcsolva. Az Excel régebbi verziói e képletek újraszámolásakor csak az első 255 karaktert fogják visszaadni akkor, ha a kapcsolt munkafüzetek nincsenek megnyitva.</t>
  </si>
  <si>
    <t>Excel 97–2003</t>
  </si>
  <si>
    <t>346
Definiált nevek</t>
  </si>
  <si>
    <t xml:space="preserve">Nemzeti Kulturális Alap Komárom-Szőnyben, a Brigetioi legitábor praetentura részében apszisos épület feltárás támogatása </t>
  </si>
  <si>
    <t>Emberi Erőforrások Minisztériuma "Soli Deo gloria" Protestáns egyházak története Komáromban, a Duna két partján  tárgyú könyv kiadásának támogatása</t>
  </si>
  <si>
    <t>EFOP-3.2.9-16-2016-00057 Óvodai és iskolai szociális segítő tevékenység fejlesztése a Komáromi Járásban</t>
  </si>
  <si>
    <t>16/2017. (XI.15.) önk rend módosított ei</t>
  </si>
  <si>
    <t>/2018. (III..) önk rend módosított ei</t>
  </si>
  <si>
    <t>Járásszékhely múzeumok szakmai támogatása</t>
  </si>
  <si>
    <t>Autómentes nap</t>
  </si>
  <si>
    <t>Rendszeres gyermekvédelmi kedvezmény kapcsán természetbeni ellátás</t>
  </si>
  <si>
    <t>Civil szervezettől működési támogatás visszatérülése</t>
  </si>
  <si>
    <t>NHSZ Vértes Vidéke Hulladékgazdálkodási Kft előző évi költség visszatérülés</t>
  </si>
  <si>
    <t>Zálogjoggal biztosított követelés megtérülése</t>
  </si>
  <si>
    <t>Vételár törlesztés</t>
  </si>
  <si>
    <t>"Komárom/Szőny Duna-parton, római fürdő feltárásának folytatása" c. pályázat támogatása</t>
  </si>
  <si>
    <t>"Komárom (Brigetio legiotábor) területén régészeti feltárás a Limes 12 helyszínén" c. pályázat támogatása</t>
  </si>
  <si>
    <t>Raiffeisen Bank támogatása segélycsomagokra</t>
  </si>
  <si>
    <t>Horizont Együttes támogatása segélycsomagokra</t>
  </si>
  <si>
    <t>Solum Zrt támogatása segélycsomagokra</t>
  </si>
  <si>
    <t>Belvízkárral kapcsolatos költség visszatérülése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</si>
</sst>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b/>
      <i/>
      <sz val="10"/>
      <name val="Arial"/>
      <family val="2"/>
      <charset val="238"/>
    </font>
    <font>
      <b/>
      <u/>
      <sz val="10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sz val="10"/>
      <name val="Arial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76">
    <xf numFmtId="0" fontId="0" fillId="0" borderId="0" xfId="0"/>
    <xf numFmtId="0" fontId="21" fillId="0" borderId="0" xfId="74" applyFont="1" applyAlignment="1">
      <alignment wrapText="1"/>
    </xf>
    <xf numFmtId="3" fontId="21" fillId="0" borderId="0" xfId="74" applyNumberFormat="1" applyFont="1"/>
    <xf numFmtId="0" fontId="21" fillId="0" borderId="0" xfId="74" applyFont="1"/>
    <xf numFmtId="3" fontId="21" fillId="0" borderId="0" xfId="74" applyNumberFormat="1" applyFont="1" applyAlignment="1"/>
    <xf numFmtId="0" fontId="22" fillId="0" borderId="0" xfId="74" applyFont="1" applyBorder="1" applyAlignment="1">
      <alignment wrapText="1"/>
    </xf>
    <xf numFmtId="0" fontId="23" fillId="0" borderId="0" xfId="74" applyFont="1" applyBorder="1"/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26" fillId="0" borderId="0" xfId="74" applyFont="1" applyBorder="1" applyAlignment="1">
      <alignment horizontal="right"/>
    </xf>
    <xf numFmtId="0" fontId="26" fillId="0" borderId="0" xfId="74" applyFont="1" applyBorder="1" applyAlignment="1"/>
    <xf numFmtId="0" fontId="27" fillId="0" borderId="13" xfId="74" applyFont="1" applyBorder="1" applyAlignment="1">
      <alignment horizontal="center" vertical="center" wrapText="1"/>
    </xf>
    <xf numFmtId="3" fontId="27" fillId="0" borderId="13" xfId="74" applyNumberFormat="1" applyFont="1" applyBorder="1" applyAlignment="1">
      <alignment horizontal="center" vertical="center" wrapText="1"/>
    </xf>
    <xf numFmtId="0" fontId="28" fillId="0" borderId="14" xfId="74" applyFont="1" applyBorder="1" applyAlignment="1">
      <alignment wrapText="1"/>
    </xf>
    <xf numFmtId="3" fontId="28" fillId="0" borderId="14" xfId="74" applyNumberFormat="1" applyFont="1" applyBorder="1"/>
    <xf numFmtId="0" fontId="21" fillId="0" borderId="13" xfId="74" applyFont="1" applyBorder="1"/>
    <xf numFmtId="3" fontId="21" fillId="0" borderId="13" xfId="74" applyNumberFormat="1" applyFont="1" applyBorder="1" applyAlignment="1"/>
    <xf numFmtId="3" fontId="21" fillId="0" borderId="13" xfId="74" applyNumberFormat="1" applyFont="1" applyBorder="1"/>
    <xf numFmtId="0" fontId="29" fillId="0" borderId="13" xfId="74" applyFont="1" applyBorder="1" applyAlignment="1">
      <alignment wrapText="1"/>
    </xf>
    <xf numFmtId="3" fontId="29" fillId="0" borderId="13" xfId="74" applyNumberFormat="1" applyFont="1" applyBorder="1"/>
    <xf numFmtId="0" fontId="28" fillId="0" borderId="13" xfId="74" applyFont="1" applyBorder="1" applyAlignment="1">
      <alignment wrapText="1"/>
    </xf>
    <xf numFmtId="3" fontId="28" fillId="0" borderId="13" xfId="74" applyNumberFormat="1" applyFont="1" applyBorder="1"/>
    <xf numFmtId="0" fontId="30" fillId="0" borderId="0" xfId="74" applyFont="1"/>
    <xf numFmtId="3" fontId="28" fillId="0" borderId="13" xfId="74" applyNumberFormat="1" applyFont="1" applyBorder="1" applyAlignment="1">
      <alignment wrapText="1"/>
    </xf>
    <xf numFmtId="3" fontId="28" fillId="0" borderId="13" xfId="74" applyNumberFormat="1" applyFont="1" applyFill="1" applyBorder="1"/>
    <xf numFmtId="3" fontId="29" fillId="0" borderId="13" xfId="74" applyNumberFormat="1" applyFont="1" applyBorder="1" applyAlignment="1">
      <alignment wrapText="1"/>
    </xf>
    <xf numFmtId="0" fontId="31" fillId="0" borderId="13" xfId="74" applyFont="1" applyBorder="1" applyAlignment="1">
      <alignment wrapText="1"/>
    </xf>
    <xf numFmtId="3" fontId="31" fillId="0" borderId="13" xfId="74" applyNumberFormat="1" applyFont="1" applyBorder="1"/>
    <xf numFmtId="0" fontId="32" fillId="0" borderId="0" xfId="74" applyFont="1"/>
    <xf numFmtId="3" fontId="30" fillId="0" borderId="13" xfId="74" applyNumberFormat="1" applyFont="1" applyBorder="1" applyAlignment="1"/>
    <xf numFmtId="3" fontId="28" fillId="0" borderId="14" xfId="74" applyNumberFormat="1" applyFont="1" applyBorder="1" applyAlignment="1">
      <alignment wrapText="1"/>
    </xf>
    <xf numFmtId="3" fontId="30" fillId="0" borderId="13" xfId="74" applyNumberFormat="1" applyFont="1" applyBorder="1"/>
    <xf numFmtId="0" fontId="28" fillId="0" borderId="15" xfId="74" applyFont="1" applyBorder="1" applyAlignment="1">
      <alignment wrapText="1"/>
    </xf>
    <xf numFmtId="3" fontId="28" fillId="0" borderId="15" xfId="74" applyNumberFormat="1" applyFont="1" applyBorder="1" applyAlignment="1">
      <alignment wrapText="1"/>
    </xf>
    <xf numFmtId="3" fontId="28" fillId="0" borderId="15" xfId="74" applyNumberFormat="1" applyFont="1" applyBorder="1"/>
    <xf numFmtId="0" fontId="29" fillId="46" borderId="13" xfId="74" applyFont="1" applyFill="1" applyBorder="1" applyAlignment="1">
      <alignment vertical="center" wrapText="1"/>
    </xf>
    <xf numFmtId="3" fontId="29" fillId="46" borderId="13" xfId="74" applyNumberFormat="1" applyFont="1" applyFill="1" applyBorder="1" applyAlignment="1">
      <alignment vertical="center"/>
    </xf>
    <xf numFmtId="0" fontId="29" fillId="0" borderId="16" xfId="74" applyFont="1" applyBorder="1" applyAlignment="1">
      <alignment wrapText="1"/>
    </xf>
    <xf numFmtId="3" fontId="29" fillId="0" borderId="16" xfId="74" applyNumberFormat="1" applyFont="1" applyBorder="1" applyAlignment="1">
      <alignment wrapText="1"/>
    </xf>
    <xf numFmtId="3" fontId="29" fillId="0" borderId="16" xfId="74" applyNumberFormat="1" applyFont="1" applyBorder="1"/>
    <xf numFmtId="0" fontId="33" fillId="0" borderId="13" xfId="74" applyFont="1" applyBorder="1" applyAlignment="1">
      <alignment wrapText="1"/>
    </xf>
    <xf numFmtId="3" fontId="33" fillId="0" borderId="13" xfId="74" applyNumberFormat="1" applyFont="1" applyBorder="1" applyAlignment="1">
      <alignment wrapText="1"/>
    </xf>
    <xf numFmtId="0" fontId="21" fillId="0" borderId="13" xfId="74" applyFont="1" applyBorder="1" applyAlignment="1">
      <alignment wrapText="1"/>
    </xf>
    <xf numFmtId="0" fontId="35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7" xfId="0" applyNumberFormat="1" applyBorder="1" applyAlignment="1">
      <alignment vertical="top" wrapText="1"/>
    </xf>
    <xf numFmtId="0" fontId="0" fillId="0" borderId="18" xfId="0" applyNumberFormat="1" applyBorder="1" applyAlignment="1">
      <alignment vertical="top" wrapText="1"/>
    </xf>
    <xf numFmtId="0" fontId="35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8" xfId="0" applyNumberFormat="1" applyBorder="1" applyAlignment="1">
      <alignment horizontal="center" vertical="top" wrapText="1"/>
    </xf>
    <xf numFmtId="0" fontId="0" fillId="0" borderId="19" xfId="0" applyNumberFormat="1" applyBorder="1" applyAlignment="1">
      <alignment horizontal="center" vertical="top" wrapText="1"/>
    </xf>
    <xf numFmtId="0" fontId="28" fillId="0" borderId="13" xfId="74" applyFont="1" applyFill="1" applyBorder="1" applyAlignment="1">
      <alignment wrapText="1"/>
    </xf>
    <xf numFmtId="3" fontId="28" fillId="0" borderId="15" xfId="74" applyNumberFormat="1" applyFont="1" applyFill="1" applyBorder="1" applyAlignment="1">
      <alignment wrapText="1"/>
    </xf>
    <xf numFmtId="3" fontId="28" fillId="0" borderId="15" xfId="74" applyNumberFormat="1" applyFont="1" applyFill="1" applyBorder="1"/>
    <xf numFmtId="3" fontId="21" fillId="0" borderId="13" xfId="74" applyNumberFormat="1" applyFont="1" applyFill="1" applyBorder="1" applyAlignment="1"/>
    <xf numFmtId="3" fontId="28" fillId="0" borderId="13" xfId="74" applyNumberFormat="1" applyFont="1" applyFill="1" applyBorder="1" applyAlignment="1">
      <alignment wrapText="1"/>
    </xf>
    <xf numFmtId="0" fontId="28" fillId="0" borderId="15" xfId="74" applyFont="1" applyFill="1" applyBorder="1" applyAlignment="1">
      <alignment wrapText="1"/>
    </xf>
    <xf numFmtId="0" fontId="21" fillId="0" borderId="20" xfId="74" applyFont="1" applyBorder="1" applyAlignment="1">
      <alignment wrapText="1"/>
    </xf>
    <xf numFmtId="0" fontId="21" fillId="0" borderId="0" xfId="74" applyFont="1" applyBorder="1" applyAlignment="1">
      <alignment wrapText="1"/>
    </xf>
    <xf numFmtId="3" fontId="21" fillId="0" borderId="0" xfId="74" applyNumberFormat="1" applyFont="1" applyBorder="1"/>
    <xf numFmtId="0" fontId="21" fillId="0" borderId="0" xfId="74" applyFont="1" applyBorder="1"/>
    <xf numFmtId="3" fontId="21" fillId="0" borderId="0" xfId="74" applyNumberFormat="1" applyFont="1" applyBorder="1" applyAlignment="1"/>
    <xf numFmtId="0" fontId="21" fillId="0" borderId="21" xfId="74" applyFont="1" applyBorder="1"/>
    <xf numFmtId="3" fontId="21" fillId="0" borderId="0" xfId="74" applyNumberFormat="1" applyFont="1" applyAlignment="1">
      <alignment horizontal="right"/>
    </xf>
    <xf numFmtId="0" fontId="27" fillId="0" borderId="22" xfId="74" applyFont="1" applyBorder="1" applyAlignment="1">
      <alignment horizontal="center" vertical="center" wrapText="1"/>
    </xf>
    <xf numFmtId="0" fontId="27" fillId="0" borderId="23" xfId="74" applyFont="1" applyBorder="1" applyAlignment="1">
      <alignment horizontal="center" vertical="center" wrapText="1"/>
    </xf>
    <xf numFmtId="3" fontId="27" fillId="0" borderId="22" xfId="74" applyNumberFormat="1" applyFont="1" applyBorder="1" applyAlignment="1">
      <alignment horizontal="center" vertical="center" wrapText="1"/>
    </xf>
    <xf numFmtId="3" fontId="27" fillId="0" borderId="24" xfId="74" applyNumberFormat="1" applyFont="1" applyBorder="1" applyAlignment="1">
      <alignment horizontal="center" vertical="center" wrapText="1"/>
    </xf>
    <xf numFmtId="3" fontId="27" fillId="0" borderId="23" xfId="74" applyNumberFormat="1" applyFont="1" applyBorder="1" applyAlignment="1">
      <alignment horizontal="center" vertical="center" wrapText="1"/>
    </xf>
    <xf numFmtId="0" fontId="27" fillId="0" borderId="15" xfId="74" applyFont="1" applyBorder="1" applyAlignment="1">
      <alignment horizontal="center" vertical="center" wrapText="1"/>
    </xf>
    <xf numFmtId="0" fontId="27" fillId="0" borderId="14" xfId="74" applyFont="1" applyBorder="1" applyAlignment="1">
      <alignment horizontal="center" vertical="center" wrapText="1"/>
    </xf>
    <xf numFmtId="0" fontId="25" fillId="0" borderId="0" xfId="0" applyFont="1" applyAlignment="1">
      <alignment horizontal="right" wrapText="1"/>
    </xf>
    <xf numFmtId="0" fontId="27" fillId="0" borderId="13" xfId="74" applyFont="1" applyBorder="1" applyAlignment="1">
      <alignment horizontal="center" vertical="center" wrapText="1"/>
    </xf>
    <xf numFmtId="3" fontId="27" fillId="0" borderId="13" xfId="74" applyNumberFormat="1" applyFont="1" applyBorder="1" applyAlignment="1">
      <alignment horizontal="center" vertical="center" wrapText="1"/>
    </xf>
    <xf numFmtId="0" fontId="24" fillId="0" borderId="0" xfId="74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OMBOR~1/LOCALS~1/Temp/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zomborimonika/Dokumentumok/el&#337;terjeszt&#233;sek/2011/November/Koncepci&#243;/Koncepci&#243;%20sz&#246;veg%20&#233;s%20t&#225;bla/Barbara/Exceleim/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Local%20Settings/Temp/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DOCUME~1/ZSOMBO~1/LOCALS~1/Temp/DOCUME~1/ZSOMBO~1/LOCALS~1/Temp/Barbara/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1"/>
  <sheetViews>
    <sheetView tabSelected="1" zoomScaleNormal="100" zoomScaleSheetLayoutView="100" workbookViewId="0">
      <pane ySplit="6" topLeftCell="A7" activePane="bottomLeft" state="frozen"/>
      <selection pane="bottomLeft" activeCell="H50" sqref="H50"/>
    </sheetView>
  </sheetViews>
  <sheetFormatPr defaultRowHeight="12.75" x14ac:dyDescent="0.2"/>
  <cols>
    <col min="1" max="1" width="83" style="1" bestFit="1" customWidth="1"/>
    <col min="2" max="3" width="13.28515625" style="1" customWidth="1"/>
    <col min="4" max="4" width="14.7109375" style="2" customWidth="1"/>
    <col min="5" max="7" width="10.7109375" style="2" customWidth="1"/>
    <col min="8" max="8" width="9.140625" style="3"/>
    <col min="9" max="9" width="9.140625" style="4"/>
    <col min="10" max="10" width="9.140625" style="2"/>
    <col min="11" max="16384" width="9.140625" style="3"/>
  </cols>
  <sheetData>
    <row r="1" spans="1:13" x14ac:dyDescent="0.2">
      <c r="K1" s="63" t="s">
        <v>28</v>
      </c>
      <c r="L1" s="63"/>
    </row>
    <row r="2" spans="1:13" x14ac:dyDescent="0.2">
      <c r="A2" s="5"/>
      <c r="B2" s="5"/>
      <c r="C2" s="5"/>
      <c r="D2" s="6"/>
      <c r="E2" s="6"/>
      <c r="F2" s="6"/>
      <c r="G2" s="6"/>
    </row>
    <row r="3" spans="1:13" ht="32.25" customHeight="1" x14ac:dyDescent="0.2">
      <c r="A3" s="74" t="s">
        <v>36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4" spans="1:13" ht="12.75" customHeight="1" x14ac:dyDescent="0.25">
      <c r="A4" s="71"/>
      <c r="B4" s="71"/>
      <c r="C4" s="71"/>
      <c r="D4" s="71"/>
      <c r="E4" s="7"/>
      <c r="F4" s="7"/>
      <c r="G4" s="7"/>
      <c r="H4" s="8"/>
      <c r="L4" s="9" t="s">
        <v>27</v>
      </c>
      <c r="M4" s="10"/>
    </row>
    <row r="5" spans="1:13" ht="12.75" customHeight="1" x14ac:dyDescent="0.2">
      <c r="A5" s="72" t="s">
        <v>16</v>
      </c>
      <c r="B5" s="69" t="s">
        <v>30</v>
      </c>
      <c r="C5" s="69" t="s">
        <v>31</v>
      </c>
      <c r="D5" s="73" t="s">
        <v>37</v>
      </c>
      <c r="E5" s="75" t="s">
        <v>70</v>
      </c>
      <c r="F5" s="75"/>
      <c r="G5" s="75"/>
      <c r="H5" s="64" t="s">
        <v>29</v>
      </c>
      <c r="I5" s="65"/>
      <c r="J5" s="66" t="s">
        <v>71</v>
      </c>
      <c r="K5" s="67"/>
      <c r="L5" s="68"/>
    </row>
    <row r="6" spans="1:13" ht="38.25" customHeight="1" x14ac:dyDescent="0.2">
      <c r="A6" s="72"/>
      <c r="B6" s="70"/>
      <c r="C6" s="70"/>
      <c r="D6" s="73"/>
      <c r="E6" s="11" t="s">
        <v>32</v>
      </c>
      <c r="F6" s="12" t="s">
        <v>31</v>
      </c>
      <c r="G6" s="11" t="s">
        <v>33</v>
      </c>
      <c r="H6" s="11" t="s">
        <v>32</v>
      </c>
      <c r="I6" s="12" t="s">
        <v>31</v>
      </c>
      <c r="J6" s="11" t="s">
        <v>32</v>
      </c>
      <c r="K6" s="12" t="s">
        <v>31</v>
      </c>
      <c r="L6" s="11" t="s">
        <v>33</v>
      </c>
    </row>
    <row r="7" spans="1:13" x14ac:dyDescent="0.2">
      <c r="A7" s="13"/>
      <c r="B7" s="13"/>
      <c r="C7" s="13"/>
      <c r="D7" s="14"/>
      <c r="E7" s="14"/>
      <c r="F7" s="14"/>
      <c r="G7" s="14"/>
      <c r="H7" s="15"/>
      <c r="I7" s="16"/>
      <c r="J7" s="17"/>
      <c r="K7" s="15"/>
      <c r="L7" s="15"/>
    </row>
    <row r="8" spans="1:13" ht="14.25" customHeight="1" x14ac:dyDescent="0.2">
      <c r="A8" s="18" t="s">
        <v>0</v>
      </c>
      <c r="B8" s="18"/>
      <c r="C8" s="18"/>
      <c r="D8" s="19"/>
      <c r="E8" s="19"/>
      <c r="F8" s="19"/>
      <c r="G8" s="19"/>
      <c r="H8" s="17"/>
      <c r="I8" s="16"/>
      <c r="J8" s="17"/>
      <c r="K8" s="15"/>
      <c r="L8" s="15"/>
    </row>
    <row r="9" spans="1:13" x14ac:dyDescent="0.2">
      <c r="A9" s="20"/>
      <c r="B9" s="20"/>
      <c r="C9" s="20"/>
      <c r="D9" s="21"/>
      <c r="E9" s="21"/>
      <c r="F9" s="21"/>
      <c r="G9" s="21"/>
      <c r="H9" s="17"/>
      <c r="I9" s="16"/>
      <c r="J9" s="17"/>
      <c r="K9" s="15"/>
      <c r="L9" s="15"/>
    </row>
    <row r="10" spans="1:13" s="22" customFormat="1" x14ac:dyDescent="0.2">
      <c r="A10" s="18" t="s">
        <v>8</v>
      </c>
      <c r="B10" s="19">
        <f>SUM(B11:B26)</f>
        <v>718907</v>
      </c>
      <c r="C10" s="19">
        <f t="shared" ref="C10:L10" si="0">SUM(C11:C26)</f>
        <v>4696</v>
      </c>
      <c r="D10" s="19">
        <f t="shared" si="0"/>
        <v>723603</v>
      </c>
      <c r="E10" s="19">
        <f t="shared" si="0"/>
        <v>816602</v>
      </c>
      <c r="F10" s="19">
        <f t="shared" si="0"/>
        <v>4696</v>
      </c>
      <c r="G10" s="19">
        <f t="shared" si="0"/>
        <v>821298</v>
      </c>
      <c r="H10" s="19">
        <f t="shared" si="0"/>
        <v>-2097</v>
      </c>
      <c r="I10" s="19">
        <f t="shared" si="0"/>
        <v>1186</v>
      </c>
      <c r="J10" s="19">
        <f t="shared" si="0"/>
        <v>814505</v>
      </c>
      <c r="K10" s="19">
        <f t="shared" si="0"/>
        <v>5882</v>
      </c>
      <c r="L10" s="19">
        <f t="shared" si="0"/>
        <v>820387</v>
      </c>
    </row>
    <row r="11" spans="1:13" s="22" customFormat="1" x14ac:dyDescent="0.2">
      <c r="A11" s="20" t="s">
        <v>34</v>
      </c>
      <c r="B11" s="21"/>
      <c r="C11" s="21"/>
      <c r="D11" s="21"/>
      <c r="E11" s="21">
        <v>1001</v>
      </c>
      <c r="F11" s="21"/>
      <c r="G11" s="21">
        <f t="shared" ref="G11:G23" si="1">SUM(E11:F11)</f>
        <v>1001</v>
      </c>
      <c r="H11" s="21"/>
      <c r="I11" s="21"/>
      <c r="J11" s="23">
        <f>SUM(E11,H11)</f>
        <v>1001</v>
      </c>
      <c r="K11" s="23">
        <f>SUM(F11,I11)</f>
        <v>0</v>
      </c>
      <c r="L11" s="24">
        <f t="shared" ref="L11:L26" si="2">SUM(J11:K11)</f>
        <v>1001</v>
      </c>
    </row>
    <row r="12" spans="1:13" x14ac:dyDescent="0.2">
      <c r="A12" s="20" t="s">
        <v>17</v>
      </c>
      <c r="B12" s="23">
        <v>370825</v>
      </c>
      <c r="C12" s="23"/>
      <c r="D12" s="21">
        <f t="shared" ref="D12:D19" si="3">SUM(B12:C12)</f>
        <v>370825</v>
      </c>
      <c r="E12" s="21">
        <v>393918</v>
      </c>
      <c r="F12" s="21"/>
      <c r="G12" s="21">
        <f t="shared" si="1"/>
        <v>393918</v>
      </c>
      <c r="H12" s="21">
        <f>933-12406+4338+1</f>
        <v>-7134</v>
      </c>
      <c r="I12" s="21"/>
      <c r="J12" s="23">
        <f t="shared" ref="J12:J26" si="4">SUM(E12,H12)</f>
        <v>386784</v>
      </c>
      <c r="K12" s="23">
        <f t="shared" ref="K12:K26" si="5">SUM(F12,I12)</f>
        <v>0</v>
      </c>
      <c r="L12" s="24">
        <f t="shared" si="2"/>
        <v>386784</v>
      </c>
    </row>
    <row r="13" spans="1:13" x14ac:dyDescent="0.2">
      <c r="A13" s="20" t="s">
        <v>18</v>
      </c>
      <c r="B13" s="23">
        <v>259951</v>
      </c>
      <c r="C13" s="23"/>
      <c r="D13" s="21">
        <f t="shared" si="3"/>
        <v>259951</v>
      </c>
      <c r="E13" s="21">
        <v>300572</v>
      </c>
      <c r="F13" s="21"/>
      <c r="G13" s="21">
        <f t="shared" si="1"/>
        <v>300572</v>
      </c>
      <c r="H13" s="21">
        <f>2487+6394+7264+194-2</f>
        <v>16337</v>
      </c>
      <c r="I13" s="16"/>
      <c r="J13" s="23">
        <f t="shared" si="4"/>
        <v>316909</v>
      </c>
      <c r="K13" s="23">
        <f t="shared" si="5"/>
        <v>0</v>
      </c>
      <c r="L13" s="24">
        <f t="shared" si="2"/>
        <v>316909</v>
      </c>
    </row>
    <row r="14" spans="1:13" x14ac:dyDescent="0.2">
      <c r="A14" s="20" t="s">
        <v>19</v>
      </c>
      <c r="B14" s="23">
        <v>37976</v>
      </c>
      <c r="C14" s="23"/>
      <c r="D14" s="21">
        <f t="shared" si="3"/>
        <v>37976</v>
      </c>
      <c r="E14" s="21">
        <v>41264</v>
      </c>
      <c r="F14" s="21"/>
      <c r="G14" s="21">
        <f t="shared" si="1"/>
        <v>41264</v>
      </c>
      <c r="H14" s="21">
        <f>732+1461</f>
        <v>2193</v>
      </c>
      <c r="I14" s="16"/>
      <c r="J14" s="23">
        <f t="shared" si="4"/>
        <v>43457</v>
      </c>
      <c r="K14" s="23">
        <f t="shared" si="5"/>
        <v>0</v>
      </c>
      <c r="L14" s="24">
        <f t="shared" si="2"/>
        <v>43457</v>
      </c>
    </row>
    <row r="15" spans="1:13" x14ac:dyDescent="0.2">
      <c r="A15" s="20" t="s">
        <v>41</v>
      </c>
      <c r="B15" s="23"/>
      <c r="C15" s="23"/>
      <c r="D15" s="21">
        <f t="shared" si="3"/>
        <v>0</v>
      </c>
      <c r="E15" s="21">
        <v>5671</v>
      </c>
      <c r="F15" s="21"/>
      <c r="G15" s="21">
        <f t="shared" si="1"/>
        <v>5671</v>
      </c>
      <c r="H15" s="21">
        <f>1152+1</f>
        <v>1153</v>
      </c>
      <c r="I15" s="16"/>
      <c r="J15" s="23">
        <f t="shared" si="4"/>
        <v>6824</v>
      </c>
      <c r="K15" s="23">
        <f t="shared" si="5"/>
        <v>0</v>
      </c>
      <c r="L15" s="21">
        <f t="shared" si="2"/>
        <v>6824</v>
      </c>
    </row>
    <row r="16" spans="1:13" x14ac:dyDescent="0.2">
      <c r="A16" s="20" t="s">
        <v>42</v>
      </c>
      <c r="B16" s="23"/>
      <c r="C16" s="23"/>
      <c r="D16" s="21"/>
      <c r="E16" s="21">
        <v>4392</v>
      </c>
      <c r="F16" s="21"/>
      <c r="G16" s="21">
        <f t="shared" si="1"/>
        <v>4392</v>
      </c>
      <c r="H16" s="21"/>
      <c r="I16" s="16"/>
      <c r="J16" s="23">
        <f t="shared" si="4"/>
        <v>4392</v>
      </c>
      <c r="K16" s="23">
        <f t="shared" si="5"/>
        <v>0</v>
      </c>
      <c r="L16" s="21">
        <f t="shared" si="2"/>
        <v>4392</v>
      </c>
    </row>
    <row r="17" spans="1:12" x14ac:dyDescent="0.2">
      <c r="A17" s="20" t="s">
        <v>38</v>
      </c>
      <c r="B17" s="23"/>
      <c r="C17" s="23">
        <v>2100</v>
      </c>
      <c r="D17" s="21">
        <f t="shared" si="3"/>
        <v>2100</v>
      </c>
      <c r="E17" s="21"/>
      <c r="F17" s="21">
        <v>2100</v>
      </c>
      <c r="G17" s="21">
        <f t="shared" si="1"/>
        <v>2100</v>
      </c>
      <c r="H17" s="21"/>
      <c r="I17" s="16">
        <v>1223</v>
      </c>
      <c r="J17" s="23">
        <f t="shared" si="4"/>
        <v>0</v>
      </c>
      <c r="K17" s="23">
        <f t="shared" si="5"/>
        <v>3323</v>
      </c>
      <c r="L17" s="21">
        <f t="shared" si="2"/>
        <v>3323</v>
      </c>
    </row>
    <row r="18" spans="1:12" x14ac:dyDescent="0.2">
      <c r="A18" s="20" t="s">
        <v>20</v>
      </c>
      <c r="B18" s="23"/>
      <c r="C18" s="23">
        <v>2596</v>
      </c>
      <c r="D18" s="21">
        <f t="shared" si="3"/>
        <v>2596</v>
      </c>
      <c r="E18" s="21"/>
      <c r="F18" s="21">
        <v>2596</v>
      </c>
      <c r="G18" s="21">
        <f t="shared" si="1"/>
        <v>2596</v>
      </c>
      <c r="H18" s="21"/>
      <c r="I18" s="16">
        <v>-37</v>
      </c>
      <c r="J18" s="23">
        <f t="shared" si="4"/>
        <v>0</v>
      </c>
      <c r="K18" s="23">
        <f t="shared" si="5"/>
        <v>2559</v>
      </c>
      <c r="L18" s="21">
        <f t="shared" si="2"/>
        <v>2559</v>
      </c>
    </row>
    <row r="19" spans="1:12" x14ac:dyDescent="0.2">
      <c r="A19" s="20" t="s">
        <v>39</v>
      </c>
      <c r="B19" s="23">
        <v>50155</v>
      </c>
      <c r="C19" s="23"/>
      <c r="D19" s="21">
        <f t="shared" si="3"/>
        <v>50155</v>
      </c>
      <c r="E19" s="21">
        <v>15842</v>
      </c>
      <c r="F19" s="21"/>
      <c r="G19" s="21">
        <f t="shared" si="1"/>
        <v>15842</v>
      </c>
      <c r="H19" s="21">
        <v>-15842</v>
      </c>
      <c r="I19" s="16"/>
      <c r="J19" s="23">
        <f t="shared" si="4"/>
        <v>0</v>
      </c>
      <c r="K19" s="23">
        <f t="shared" si="5"/>
        <v>0</v>
      </c>
      <c r="L19" s="21">
        <f t="shared" si="2"/>
        <v>0</v>
      </c>
    </row>
    <row r="20" spans="1:12" x14ac:dyDescent="0.2">
      <c r="A20" s="20" t="s">
        <v>35</v>
      </c>
      <c r="B20" s="23"/>
      <c r="C20" s="23"/>
      <c r="D20" s="21"/>
      <c r="E20" s="21">
        <v>28489</v>
      </c>
      <c r="F20" s="21"/>
      <c r="G20" s="21">
        <f t="shared" si="1"/>
        <v>28489</v>
      </c>
      <c r="H20" s="21">
        <v>7750</v>
      </c>
      <c r="I20" s="16"/>
      <c r="J20" s="23">
        <f t="shared" si="4"/>
        <v>36239</v>
      </c>
      <c r="K20" s="23">
        <f t="shared" si="5"/>
        <v>0</v>
      </c>
      <c r="L20" s="21">
        <f t="shared" si="2"/>
        <v>36239</v>
      </c>
    </row>
    <row r="21" spans="1:12" x14ac:dyDescent="0.2">
      <c r="A21" s="20" t="s">
        <v>46</v>
      </c>
      <c r="B21" s="23"/>
      <c r="C21" s="23"/>
      <c r="D21" s="21"/>
      <c r="E21" s="21">
        <v>6119</v>
      </c>
      <c r="F21" s="21"/>
      <c r="G21" s="21">
        <f t="shared" si="1"/>
        <v>6119</v>
      </c>
      <c r="H21" s="21"/>
      <c r="I21" s="16"/>
      <c r="J21" s="23">
        <f t="shared" si="4"/>
        <v>6119</v>
      </c>
      <c r="K21" s="23">
        <f t="shared" si="5"/>
        <v>0</v>
      </c>
      <c r="L21" s="21">
        <f t="shared" si="2"/>
        <v>6119</v>
      </c>
    </row>
    <row r="22" spans="1:12" x14ac:dyDescent="0.2">
      <c r="A22" s="20" t="s">
        <v>54</v>
      </c>
      <c r="B22" s="23"/>
      <c r="C22" s="23"/>
      <c r="D22" s="21"/>
      <c r="E22" s="21">
        <v>15000</v>
      </c>
      <c r="F22" s="21"/>
      <c r="G22" s="21">
        <f t="shared" si="1"/>
        <v>15000</v>
      </c>
      <c r="H22" s="21">
        <v>-15000</v>
      </c>
      <c r="I22" s="16"/>
      <c r="J22" s="23">
        <f t="shared" si="4"/>
        <v>0</v>
      </c>
      <c r="K22" s="23">
        <f t="shared" si="5"/>
        <v>0</v>
      </c>
      <c r="L22" s="21">
        <f t="shared" si="2"/>
        <v>0</v>
      </c>
    </row>
    <row r="23" spans="1:12" x14ac:dyDescent="0.2">
      <c r="A23" s="20" t="s">
        <v>53</v>
      </c>
      <c r="B23" s="23"/>
      <c r="C23" s="23"/>
      <c r="D23" s="21"/>
      <c r="E23" s="21">
        <v>4334</v>
      </c>
      <c r="F23" s="21"/>
      <c r="G23" s="21">
        <f t="shared" si="1"/>
        <v>4334</v>
      </c>
      <c r="H23" s="21"/>
      <c r="I23" s="16"/>
      <c r="J23" s="23">
        <f t="shared" si="4"/>
        <v>4334</v>
      </c>
      <c r="K23" s="23">
        <f t="shared" si="5"/>
        <v>0</v>
      </c>
      <c r="L23" s="21">
        <f t="shared" si="2"/>
        <v>4334</v>
      </c>
    </row>
    <row r="24" spans="1:12" x14ac:dyDescent="0.2">
      <c r="A24" s="13" t="s">
        <v>47</v>
      </c>
      <c r="B24" s="23"/>
      <c r="C24" s="23"/>
      <c r="D24" s="21"/>
      <c r="E24" s="21"/>
      <c r="F24" s="21"/>
      <c r="G24" s="21"/>
      <c r="H24" s="21">
        <v>6840</v>
      </c>
      <c r="I24" s="16"/>
      <c r="J24" s="23">
        <f t="shared" si="4"/>
        <v>6840</v>
      </c>
      <c r="K24" s="23">
        <f t="shared" si="5"/>
        <v>0</v>
      </c>
      <c r="L24" s="21">
        <f t="shared" si="2"/>
        <v>6840</v>
      </c>
    </row>
    <row r="25" spans="1:12" x14ac:dyDescent="0.2">
      <c r="A25" s="13" t="s">
        <v>73</v>
      </c>
      <c r="B25" s="23"/>
      <c r="C25" s="23"/>
      <c r="D25" s="21"/>
      <c r="E25" s="21"/>
      <c r="F25" s="21"/>
      <c r="G25" s="21"/>
      <c r="H25" s="21">
        <v>200</v>
      </c>
      <c r="I25" s="16"/>
      <c r="J25" s="23">
        <f t="shared" si="4"/>
        <v>200</v>
      </c>
      <c r="K25" s="23">
        <f t="shared" si="5"/>
        <v>0</v>
      </c>
      <c r="L25" s="21">
        <f t="shared" si="2"/>
        <v>200</v>
      </c>
    </row>
    <row r="26" spans="1:12" x14ac:dyDescent="0.2">
      <c r="A26" s="13" t="s">
        <v>74</v>
      </c>
      <c r="B26" s="23"/>
      <c r="C26" s="23"/>
      <c r="D26" s="21"/>
      <c r="E26" s="21"/>
      <c r="F26" s="21"/>
      <c r="G26" s="21"/>
      <c r="H26" s="21">
        <v>1406</v>
      </c>
      <c r="I26" s="16"/>
      <c r="J26" s="23">
        <f t="shared" si="4"/>
        <v>1406</v>
      </c>
      <c r="K26" s="23">
        <f t="shared" si="5"/>
        <v>0</v>
      </c>
      <c r="L26" s="21">
        <f t="shared" si="2"/>
        <v>1406</v>
      </c>
    </row>
    <row r="27" spans="1:12" x14ac:dyDescent="0.2">
      <c r="A27" s="20"/>
      <c r="B27" s="23"/>
      <c r="C27" s="23"/>
      <c r="D27" s="21"/>
      <c r="E27" s="21"/>
      <c r="F27" s="21"/>
      <c r="G27" s="21"/>
      <c r="H27" s="17"/>
      <c r="I27" s="16"/>
      <c r="J27" s="23"/>
      <c r="K27" s="23"/>
      <c r="L27" s="21"/>
    </row>
    <row r="28" spans="1:12" s="22" customFormat="1" x14ac:dyDescent="0.2">
      <c r="A28" s="18" t="s">
        <v>9</v>
      </c>
      <c r="B28" s="25">
        <f t="shared" ref="B28:L28" si="6">SUM(B29:B29)</f>
        <v>0</v>
      </c>
      <c r="C28" s="25">
        <f t="shared" si="6"/>
        <v>0</v>
      </c>
      <c r="D28" s="25">
        <f t="shared" si="6"/>
        <v>0</v>
      </c>
      <c r="E28" s="25">
        <f t="shared" si="6"/>
        <v>0</v>
      </c>
      <c r="F28" s="25">
        <f t="shared" si="6"/>
        <v>0</v>
      </c>
      <c r="G28" s="25">
        <f t="shared" si="6"/>
        <v>0</v>
      </c>
      <c r="H28" s="25">
        <f t="shared" si="6"/>
        <v>588</v>
      </c>
      <c r="I28" s="25">
        <f t="shared" si="6"/>
        <v>0</v>
      </c>
      <c r="J28" s="25">
        <f t="shared" si="6"/>
        <v>588</v>
      </c>
      <c r="K28" s="25">
        <f t="shared" si="6"/>
        <v>0</v>
      </c>
      <c r="L28" s="25">
        <f t="shared" si="6"/>
        <v>588</v>
      </c>
    </row>
    <row r="29" spans="1:12" s="22" customFormat="1" x14ac:dyDescent="0.2">
      <c r="A29" s="20" t="s">
        <v>76</v>
      </c>
      <c r="B29" s="25"/>
      <c r="C29" s="25"/>
      <c r="D29" s="19"/>
      <c r="E29" s="21"/>
      <c r="F29" s="19"/>
      <c r="G29" s="21">
        <f>SUM(E29:F29)</f>
        <v>0</v>
      </c>
      <c r="H29" s="21">
        <v>588</v>
      </c>
      <c r="I29" s="21"/>
      <c r="J29" s="21">
        <f>SUM(E29,H29)</f>
        <v>588</v>
      </c>
      <c r="K29" s="21">
        <f>SUM(F29,I29)</f>
        <v>0</v>
      </c>
      <c r="L29" s="21">
        <f>SUM(J29:K29)</f>
        <v>588</v>
      </c>
    </row>
    <row r="30" spans="1:12" x14ac:dyDescent="0.2">
      <c r="A30" s="20"/>
      <c r="B30" s="23"/>
      <c r="C30" s="23"/>
      <c r="D30" s="21"/>
      <c r="E30" s="21"/>
      <c r="F30" s="21"/>
      <c r="G30" s="21"/>
      <c r="H30" s="17"/>
      <c r="I30" s="16"/>
      <c r="J30" s="23"/>
      <c r="K30" s="23"/>
      <c r="L30" s="21"/>
    </row>
    <row r="31" spans="1:12" s="28" customFormat="1" ht="13.5" x14ac:dyDescent="0.25">
      <c r="A31" s="26" t="s">
        <v>10</v>
      </c>
      <c r="B31" s="27">
        <f t="shared" ref="B31:L31" si="7">SUM(B10,B28)</f>
        <v>718907</v>
      </c>
      <c r="C31" s="27">
        <f t="shared" si="7"/>
        <v>4696</v>
      </c>
      <c r="D31" s="27">
        <f t="shared" si="7"/>
        <v>723603</v>
      </c>
      <c r="E31" s="27">
        <f t="shared" si="7"/>
        <v>816602</v>
      </c>
      <c r="F31" s="27">
        <f t="shared" si="7"/>
        <v>4696</v>
      </c>
      <c r="G31" s="27">
        <f t="shared" si="7"/>
        <v>821298</v>
      </c>
      <c r="H31" s="27">
        <f t="shared" si="7"/>
        <v>-1509</v>
      </c>
      <c r="I31" s="27">
        <f t="shared" si="7"/>
        <v>1186</v>
      </c>
      <c r="J31" s="27">
        <f t="shared" si="7"/>
        <v>815093</v>
      </c>
      <c r="K31" s="27">
        <f t="shared" si="7"/>
        <v>5882</v>
      </c>
      <c r="L31" s="27">
        <f t="shared" si="7"/>
        <v>820975</v>
      </c>
    </row>
    <row r="32" spans="1:12" x14ac:dyDescent="0.2">
      <c r="A32" s="20"/>
      <c r="B32" s="23"/>
      <c r="C32" s="23"/>
      <c r="D32" s="21"/>
      <c r="E32" s="21"/>
      <c r="F32" s="21"/>
      <c r="G32" s="21"/>
      <c r="H32" s="17"/>
      <c r="I32" s="16"/>
      <c r="J32" s="23"/>
      <c r="K32" s="23"/>
      <c r="L32" s="21"/>
    </row>
    <row r="33" spans="1:12" x14ac:dyDescent="0.2">
      <c r="A33" s="18" t="s">
        <v>6</v>
      </c>
      <c r="B33" s="25"/>
      <c r="C33" s="25"/>
      <c r="D33" s="19">
        <f>SUM(D34:D34)</f>
        <v>0</v>
      </c>
      <c r="E33" s="19">
        <f t="shared" ref="E33:J33" si="8">SUM(E34:E34)</f>
        <v>0</v>
      </c>
      <c r="F33" s="19">
        <f t="shared" si="8"/>
        <v>0</v>
      </c>
      <c r="G33" s="19">
        <f t="shared" si="8"/>
        <v>0</v>
      </c>
      <c r="H33" s="19">
        <f t="shared" si="8"/>
        <v>0</v>
      </c>
      <c r="I33" s="19">
        <f t="shared" si="8"/>
        <v>0</v>
      </c>
      <c r="J33" s="19">
        <f t="shared" si="8"/>
        <v>0</v>
      </c>
      <c r="K33" s="25">
        <f>SUM(C33,I33)</f>
        <v>0</v>
      </c>
      <c r="L33" s="19">
        <f>SUM(J33:K33)</f>
        <v>0</v>
      </c>
    </row>
    <row r="34" spans="1:12" x14ac:dyDescent="0.2">
      <c r="A34" s="20"/>
      <c r="B34" s="23"/>
      <c r="C34" s="23"/>
      <c r="D34" s="21"/>
      <c r="E34" s="21"/>
      <c r="F34" s="21"/>
      <c r="G34" s="21"/>
      <c r="H34" s="17"/>
      <c r="I34" s="16"/>
      <c r="J34" s="23"/>
      <c r="K34" s="23"/>
      <c r="L34" s="21"/>
    </row>
    <row r="35" spans="1:12" s="22" customFormat="1" x14ac:dyDescent="0.2">
      <c r="A35" s="18" t="s">
        <v>1</v>
      </c>
      <c r="B35" s="19">
        <f>SUM(B36:B37)</f>
        <v>0</v>
      </c>
      <c r="C35" s="19">
        <f t="shared" ref="C35:L35" si="9">SUM(C36:C37)</f>
        <v>30000</v>
      </c>
      <c r="D35" s="19">
        <f t="shared" si="9"/>
        <v>30000</v>
      </c>
      <c r="E35" s="19">
        <f t="shared" si="9"/>
        <v>0</v>
      </c>
      <c r="F35" s="19">
        <f t="shared" si="9"/>
        <v>30000</v>
      </c>
      <c r="G35" s="19">
        <f t="shared" si="9"/>
        <v>30000</v>
      </c>
      <c r="H35" s="19">
        <f t="shared" si="9"/>
        <v>0</v>
      </c>
      <c r="I35" s="19">
        <f t="shared" si="9"/>
        <v>-29960</v>
      </c>
      <c r="J35" s="19">
        <f t="shared" si="9"/>
        <v>0</v>
      </c>
      <c r="K35" s="19">
        <f t="shared" si="9"/>
        <v>40</v>
      </c>
      <c r="L35" s="19">
        <f t="shared" si="9"/>
        <v>40</v>
      </c>
    </row>
    <row r="36" spans="1:12" s="22" customFormat="1" x14ac:dyDescent="0.2">
      <c r="A36" s="20" t="s">
        <v>21</v>
      </c>
      <c r="B36" s="23"/>
      <c r="C36" s="23">
        <v>30000</v>
      </c>
      <c r="D36" s="21">
        <f>SUM(B36:C36)</f>
        <v>30000</v>
      </c>
      <c r="E36" s="21"/>
      <c r="F36" s="21">
        <v>30000</v>
      </c>
      <c r="G36" s="21">
        <f>SUM(E36:F36)</f>
        <v>30000</v>
      </c>
      <c r="H36" s="21"/>
      <c r="I36" s="21">
        <v>-30000</v>
      </c>
      <c r="J36" s="23">
        <f>SUM(E36,H36)</f>
        <v>0</v>
      </c>
      <c r="K36" s="23">
        <f>SUM(F36,I36)</f>
        <v>0</v>
      </c>
      <c r="L36" s="21">
        <f>SUM(J36:K36)</f>
        <v>0</v>
      </c>
    </row>
    <row r="37" spans="1:12" s="22" customFormat="1" x14ac:dyDescent="0.2">
      <c r="A37" s="20" t="s">
        <v>75</v>
      </c>
      <c r="B37" s="23"/>
      <c r="C37" s="23"/>
      <c r="D37" s="21"/>
      <c r="E37" s="21"/>
      <c r="F37" s="21"/>
      <c r="G37" s="21"/>
      <c r="H37" s="21"/>
      <c r="I37" s="21">
        <v>40</v>
      </c>
      <c r="J37" s="23">
        <f>SUM(E37,H37)</f>
        <v>0</v>
      </c>
      <c r="K37" s="23">
        <f>SUM(F37,I37)</f>
        <v>40</v>
      </c>
      <c r="L37" s="21">
        <f>SUM(J37:K37)</f>
        <v>40</v>
      </c>
    </row>
    <row r="38" spans="1:12" x14ac:dyDescent="0.2">
      <c r="A38" s="20"/>
      <c r="B38" s="23"/>
      <c r="C38" s="23"/>
      <c r="D38" s="21"/>
      <c r="E38" s="21"/>
      <c r="F38" s="21"/>
      <c r="G38" s="21"/>
      <c r="H38" s="17"/>
      <c r="I38" s="16"/>
      <c r="J38" s="23"/>
      <c r="K38" s="23"/>
      <c r="L38" s="21"/>
    </row>
    <row r="39" spans="1:12" s="22" customFormat="1" x14ac:dyDescent="0.2">
      <c r="A39" s="18" t="s">
        <v>13</v>
      </c>
      <c r="B39" s="25"/>
      <c r="C39" s="25"/>
      <c r="D39" s="19">
        <v>0</v>
      </c>
      <c r="E39" s="19"/>
      <c r="F39" s="19"/>
      <c r="G39" s="19">
        <v>0</v>
      </c>
      <c r="H39" s="19"/>
      <c r="I39" s="19"/>
      <c r="J39" s="25"/>
      <c r="K39" s="25"/>
      <c r="L39" s="19">
        <f>SUM(J39:K39)</f>
        <v>0</v>
      </c>
    </row>
    <row r="40" spans="1:12" x14ac:dyDescent="0.2">
      <c r="A40" s="20"/>
      <c r="B40" s="23"/>
      <c r="C40" s="23"/>
      <c r="D40" s="21"/>
      <c r="E40" s="21"/>
      <c r="F40" s="21"/>
      <c r="G40" s="21"/>
      <c r="H40" s="17"/>
      <c r="I40" s="16"/>
      <c r="J40" s="23"/>
      <c r="K40" s="23"/>
      <c r="L40" s="21"/>
    </row>
    <row r="41" spans="1:12" s="28" customFormat="1" ht="13.5" x14ac:dyDescent="0.25">
      <c r="A41" s="26" t="s">
        <v>14</v>
      </c>
      <c r="B41" s="27">
        <f t="shared" ref="B41:L41" si="10">SUM(B35,B33,B39)</f>
        <v>0</v>
      </c>
      <c r="C41" s="27">
        <f t="shared" si="10"/>
        <v>30000</v>
      </c>
      <c r="D41" s="27">
        <f t="shared" si="10"/>
        <v>30000</v>
      </c>
      <c r="E41" s="27">
        <f t="shared" si="10"/>
        <v>0</v>
      </c>
      <c r="F41" s="27">
        <f t="shared" si="10"/>
        <v>30000</v>
      </c>
      <c r="G41" s="27">
        <f t="shared" si="10"/>
        <v>30000</v>
      </c>
      <c r="H41" s="27">
        <f t="shared" si="10"/>
        <v>0</v>
      </c>
      <c r="I41" s="27">
        <f t="shared" si="10"/>
        <v>-29960</v>
      </c>
      <c r="J41" s="27">
        <f t="shared" si="10"/>
        <v>0</v>
      </c>
      <c r="K41" s="27">
        <f t="shared" si="10"/>
        <v>40</v>
      </c>
      <c r="L41" s="27">
        <f t="shared" si="10"/>
        <v>40</v>
      </c>
    </row>
    <row r="42" spans="1:12" x14ac:dyDescent="0.2">
      <c r="A42" s="20"/>
      <c r="B42" s="23"/>
      <c r="C42" s="23"/>
      <c r="D42" s="21"/>
      <c r="E42" s="21"/>
      <c r="F42" s="21"/>
      <c r="G42" s="21"/>
      <c r="H42" s="17"/>
      <c r="I42" s="16"/>
      <c r="J42" s="23"/>
      <c r="K42" s="23"/>
      <c r="L42" s="21"/>
    </row>
    <row r="43" spans="1:12" s="22" customFormat="1" x14ac:dyDescent="0.2">
      <c r="A43" s="18" t="s">
        <v>7</v>
      </c>
      <c r="B43" s="19">
        <f>SUM(B44:B53)</f>
        <v>0</v>
      </c>
      <c r="C43" s="19">
        <f t="shared" ref="C43:L43" si="11">SUM(C44:C53)</f>
        <v>0</v>
      </c>
      <c r="D43" s="19">
        <f t="shared" si="11"/>
        <v>0</v>
      </c>
      <c r="E43" s="19">
        <f>SUM(E44:E53)</f>
        <v>1460803</v>
      </c>
      <c r="F43" s="19">
        <f t="shared" si="11"/>
        <v>0</v>
      </c>
      <c r="G43" s="19">
        <f t="shared" si="11"/>
        <v>1460803</v>
      </c>
      <c r="H43" s="19">
        <f t="shared" si="11"/>
        <v>8959</v>
      </c>
      <c r="I43" s="19">
        <f t="shared" si="11"/>
        <v>0</v>
      </c>
      <c r="J43" s="19">
        <f t="shared" si="11"/>
        <v>1469762</v>
      </c>
      <c r="K43" s="19">
        <f t="shared" si="11"/>
        <v>0</v>
      </c>
      <c r="L43" s="19">
        <f t="shared" si="11"/>
        <v>1469762</v>
      </c>
    </row>
    <row r="44" spans="1:12" s="22" customFormat="1" x14ac:dyDescent="0.2">
      <c r="A44" s="20" t="s">
        <v>45</v>
      </c>
      <c r="B44" s="23"/>
      <c r="C44" s="23"/>
      <c r="D44" s="21">
        <f>SUM(B44:C44)</f>
        <v>0</v>
      </c>
      <c r="E44" s="21">
        <v>5000</v>
      </c>
      <c r="F44" s="21"/>
      <c r="G44" s="21">
        <f>SUM(E44:F44)</f>
        <v>5000</v>
      </c>
      <c r="H44" s="21"/>
      <c r="I44" s="29"/>
      <c r="J44" s="23">
        <f>SUM(E44,H44)</f>
        <v>5000</v>
      </c>
      <c r="K44" s="23">
        <f>SUM(F44,I44)</f>
        <v>0</v>
      </c>
      <c r="L44" s="21">
        <f>SUM(J44:K44)</f>
        <v>5000</v>
      </c>
    </row>
    <row r="45" spans="1:12" s="22" customFormat="1" x14ac:dyDescent="0.2">
      <c r="A45" s="13" t="s">
        <v>47</v>
      </c>
      <c r="B45" s="30"/>
      <c r="C45" s="30"/>
      <c r="D45" s="14"/>
      <c r="E45" s="14">
        <v>9000</v>
      </c>
      <c r="F45" s="14"/>
      <c r="G45" s="21">
        <f t="shared" ref="G45:G50" si="12">SUM(E45:F45)</f>
        <v>9000</v>
      </c>
      <c r="H45" s="21">
        <v>-6840</v>
      </c>
      <c r="I45" s="29"/>
      <c r="J45" s="23">
        <f t="shared" ref="J45:J52" si="13">SUM(E45,H45)</f>
        <v>2160</v>
      </c>
      <c r="K45" s="23">
        <f t="shared" ref="K45:K52" si="14">SUM(F45,I45)</f>
        <v>0</v>
      </c>
      <c r="L45" s="21">
        <f t="shared" ref="L45:L52" si="15">SUM(J45:K45)</f>
        <v>2160</v>
      </c>
    </row>
    <row r="46" spans="1:12" s="22" customFormat="1" x14ac:dyDescent="0.2">
      <c r="A46" s="13" t="s">
        <v>48</v>
      </c>
      <c r="B46" s="30"/>
      <c r="C46" s="30"/>
      <c r="D46" s="14"/>
      <c r="E46" s="14">
        <v>544350</v>
      </c>
      <c r="F46" s="14"/>
      <c r="G46" s="21">
        <f t="shared" si="12"/>
        <v>544350</v>
      </c>
      <c r="H46" s="21"/>
      <c r="I46" s="29"/>
      <c r="J46" s="23">
        <f t="shared" si="13"/>
        <v>544350</v>
      </c>
      <c r="K46" s="23">
        <f t="shared" si="14"/>
        <v>0</v>
      </c>
      <c r="L46" s="21">
        <f t="shared" si="15"/>
        <v>544350</v>
      </c>
    </row>
    <row r="47" spans="1:12" s="22" customFormat="1" x14ac:dyDescent="0.2">
      <c r="A47" s="13" t="s">
        <v>49</v>
      </c>
      <c r="B47" s="30"/>
      <c r="C47" s="30"/>
      <c r="D47" s="14"/>
      <c r="E47" s="14">
        <v>4952</v>
      </c>
      <c r="F47" s="14"/>
      <c r="G47" s="21">
        <f t="shared" si="12"/>
        <v>4952</v>
      </c>
      <c r="H47" s="21"/>
      <c r="I47" s="29"/>
      <c r="J47" s="23">
        <f t="shared" si="13"/>
        <v>4952</v>
      </c>
      <c r="K47" s="23">
        <f t="shared" si="14"/>
        <v>0</v>
      </c>
      <c r="L47" s="21">
        <f t="shared" si="15"/>
        <v>4952</v>
      </c>
    </row>
    <row r="48" spans="1:12" s="22" customFormat="1" x14ac:dyDescent="0.2">
      <c r="A48" s="13" t="s">
        <v>50</v>
      </c>
      <c r="B48" s="30"/>
      <c r="C48" s="30"/>
      <c r="D48" s="14"/>
      <c r="E48" s="14">
        <v>175699</v>
      </c>
      <c r="F48" s="14"/>
      <c r="G48" s="21">
        <f t="shared" si="12"/>
        <v>175699</v>
      </c>
      <c r="H48" s="21"/>
      <c r="I48" s="29"/>
      <c r="J48" s="23">
        <f t="shared" si="13"/>
        <v>175699</v>
      </c>
      <c r="K48" s="23">
        <f t="shared" si="14"/>
        <v>0</v>
      </c>
      <c r="L48" s="21">
        <f t="shared" si="15"/>
        <v>175699</v>
      </c>
    </row>
    <row r="49" spans="1:12" s="22" customFormat="1" x14ac:dyDescent="0.2">
      <c r="A49" s="13" t="s">
        <v>51</v>
      </c>
      <c r="B49" s="30"/>
      <c r="C49" s="30"/>
      <c r="D49" s="14"/>
      <c r="E49" s="14">
        <v>243750</v>
      </c>
      <c r="F49" s="14"/>
      <c r="G49" s="21">
        <f t="shared" si="12"/>
        <v>243750</v>
      </c>
      <c r="H49" s="21"/>
      <c r="I49" s="29"/>
      <c r="J49" s="23">
        <f t="shared" si="13"/>
        <v>243750</v>
      </c>
      <c r="K49" s="23">
        <f t="shared" si="14"/>
        <v>0</v>
      </c>
      <c r="L49" s="21">
        <f t="shared" si="15"/>
        <v>243750</v>
      </c>
    </row>
    <row r="50" spans="1:12" s="22" customFormat="1" x14ac:dyDescent="0.2">
      <c r="A50" s="13" t="s">
        <v>52</v>
      </c>
      <c r="B50" s="30"/>
      <c r="C50" s="30"/>
      <c r="D50" s="14"/>
      <c r="E50" s="14">
        <v>478052</v>
      </c>
      <c r="F50" s="14"/>
      <c r="G50" s="21">
        <f t="shared" si="12"/>
        <v>478052</v>
      </c>
      <c r="H50" s="21">
        <v>-1</v>
      </c>
      <c r="I50" s="29"/>
      <c r="J50" s="30">
        <f t="shared" si="13"/>
        <v>478051</v>
      </c>
      <c r="K50" s="23">
        <f t="shared" si="14"/>
        <v>0</v>
      </c>
      <c r="L50" s="21">
        <f t="shared" si="15"/>
        <v>478051</v>
      </c>
    </row>
    <row r="51" spans="1:12" s="22" customFormat="1" x14ac:dyDescent="0.2">
      <c r="A51" s="20" t="s">
        <v>54</v>
      </c>
      <c r="B51" s="30"/>
      <c r="C51" s="30"/>
      <c r="D51" s="14"/>
      <c r="E51" s="14"/>
      <c r="F51" s="14"/>
      <c r="G51" s="21"/>
      <c r="H51" s="21">
        <v>15000</v>
      </c>
      <c r="I51" s="29"/>
      <c r="J51" s="30">
        <f t="shared" si="13"/>
        <v>15000</v>
      </c>
      <c r="K51" s="23">
        <f t="shared" si="14"/>
        <v>0</v>
      </c>
      <c r="L51" s="21">
        <f t="shared" si="15"/>
        <v>15000</v>
      </c>
    </row>
    <row r="52" spans="1:12" s="22" customFormat="1" x14ac:dyDescent="0.2">
      <c r="A52" s="13" t="s">
        <v>72</v>
      </c>
      <c r="B52" s="30"/>
      <c r="C52" s="30"/>
      <c r="D52" s="14"/>
      <c r="E52" s="14"/>
      <c r="F52" s="14"/>
      <c r="G52" s="21"/>
      <c r="H52" s="21">
        <v>800</v>
      </c>
      <c r="I52" s="29"/>
      <c r="J52" s="30">
        <f t="shared" si="13"/>
        <v>800</v>
      </c>
      <c r="K52" s="23">
        <f t="shared" si="14"/>
        <v>0</v>
      </c>
      <c r="L52" s="21">
        <f t="shared" si="15"/>
        <v>800</v>
      </c>
    </row>
    <row r="53" spans="1:12" x14ac:dyDescent="0.2">
      <c r="A53" s="13"/>
      <c r="B53" s="30"/>
      <c r="C53" s="30"/>
      <c r="D53" s="14"/>
      <c r="E53" s="14"/>
      <c r="F53" s="14"/>
      <c r="G53" s="21"/>
      <c r="H53" s="17"/>
      <c r="I53" s="16"/>
      <c r="J53" s="30"/>
      <c r="K53" s="30"/>
      <c r="L53" s="14"/>
    </row>
    <row r="54" spans="1:12" s="22" customFormat="1" ht="12" customHeight="1" x14ac:dyDescent="0.2">
      <c r="A54" s="18" t="s">
        <v>2</v>
      </c>
      <c r="B54" s="19">
        <f t="shared" ref="B54:L54" si="16">SUM(B55:B55)</f>
        <v>0</v>
      </c>
      <c r="C54" s="19">
        <f t="shared" si="16"/>
        <v>0</v>
      </c>
      <c r="D54" s="19">
        <f t="shared" si="16"/>
        <v>0</v>
      </c>
      <c r="E54" s="19">
        <f t="shared" si="16"/>
        <v>0</v>
      </c>
      <c r="F54" s="19">
        <f t="shared" si="16"/>
        <v>0</v>
      </c>
      <c r="G54" s="19">
        <f t="shared" si="16"/>
        <v>0</v>
      </c>
      <c r="H54" s="19">
        <f t="shared" si="16"/>
        <v>0</v>
      </c>
      <c r="I54" s="19">
        <f t="shared" si="16"/>
        <v>0</v>
      </c>
      <c r="J54" s="19">
        <f t="shared" si="16"/>
        <v>0</v>
      </c>
      <c r="K54" s="19">
        <f t="shared" si="16"/>
        <v>0</v>
      </c>
      <c r="L54" s="19">
        <f t="shared" si="16"/>
        <v>0</v>
      </c>
    </row>
    <row r="55" spans="1:12" s="22" customFormat="1" ht="12" customHeight="1" x14ac:dyDescent="0.2">
      <c r="A55" s="20"/>
      <c r="B55" s="23"/>
      <c r="C55" s="23"/>
      <c r="D55" s="21"/>
      <c r="E55" s="21"/>
      <c r="F55" s="21"/>
      <c r="G55" s="21"/>
      <c r="H55" s="21"/>
      <c r="I55" s="21"/>
      <c r="J55" s="23">
        <f>SUM(E55,H55)</f>
        <v>0</v>
      </c>
      <c r="K55" s="23">
        <f>SUM(F55,I55)</f>
        <v>0</v>
      </c>
      <c r="L55" s="21">
        <f>SUM(J55:K55)</f>
        <v>0</v>
      </c>
    </row>
    <row r="56" spans="1:12" x14ac:dyDescent="0.2">
      <c r="A56" s="20"/>
      <c r="B56" s="23"/>
      <c r="C56" s="23"/>
      <c r="D56" s="21"/>
      <c r="E56" s="21"/>
      <c r="F56" s="21"/>
      <c r="G56" s="21"/>
      <c r="H56" s="17"/>
      <c r="I56" s="16"/>
      <c r="J56" s="23"/>
      <c r="K56" s="23"/>
      <c r="L56" s="21"/>
    </row>
    <row r="57" spans="1:12" s="28" customFormat="1" ht="13.5" x14ac:dyDescent="0.25">
      <c r="A57" s="26" t="s">
        <v>11</v>
      </c>
      <c r="B57" s="27">
        <f t="shared" ref="B57:L57" si="17">SUM(B43,B54)</f>
        <v>0</v>
      </c>
      <c r="C57" s="27">
        <f t="shared" si="17"/>
        <v>0</v>
      </c>
      <c r="D57" s="27">
        <f t="shared" si="17"/>
        <v>0</v>
      </c>
      <c r="E57" s="27">
        <f t="shared" si="17"/>
        <v>1460803</v>
      </c>
      <c r="F57" s="27">
        <f t="shared" si="17"/>
        <v>0</v>
      </c>
      <c r="G57" s="27">
        <f t="shared" si="17"/>
        <v>1460803</v>
      </c>
      <c r="H57" s="27">
        <f t="shared" si="17"/>
        <v>8959</v>
      </c>
      <c r="I57" s="27">
        <f t="shared" si="17"/>
        <v>0</v>
      </c>
      <c r="J57" s="27">
        <f t="shared" si="17"/>
        <v>1469762</v>
      </c>
      <c r="K57" s="27">
        <f t="shared" si="17"/>
        <v>0</v>
      </c>
      <c r="L57" s="27">
        <f t="shared" si="17"/>
        <v>1469762</v>
      </c>
    </row>
    <row r="58" spans="1:12" x14ac:dyDescent="0.2">
      <c r="A58" s="20"/>
      <c r="B58" s="23"/>
      <c r="C58" s="23"/>
      <c r="D58" s="21"/>
      <c r="E58" s="21"/>
      <c r="F58" s="21"/>
      <c r="G58" s="21"/>
      <c r="H58" s="17"/>
      <c r="I58" s="16"/>
      <c r="J58" s="23"/>
      <c r="K58" s="23"/>
      <c r="L58" s="21"/>
    </row>
    <row r="59" spans="1:12" s="22" customFormat="1" x14ac:dyDescent="0.2">
      <c r="A59" s="18" t="s">
        <v>5</v>
      </c>
      <c r="B59" s="19">
        <f t="shared" ref="B59:L59" si="18">SUM(B60:B60)</f>
        <v>0</v>
      </c>
      <c r="C59" s="19">
        <f t="shared" si="18"/>
        <v>0</v>
      </c>
      <c r="D59" s="19">
        <f t="shared" si="18"/>
        <v>0</v>
      </c>
      <c r="E59" s="19">
        <f t="shared" si="18"/>
        <v>0</v>
      </c>
      <c r="F59" s="19">
        <f t="shared" si="18"/>
        <v>0</v>
      </c>
      <c r="G59" s="19">
        <f t="shared" si="18"/>
        <v>0</v>
      </c>
      <c r="H59" s="19">
        <f t="shared" si="18"/>
        <v>0</v>
      </c>
      <c r="I59" s="19">
        <f t="shared" si="18"/>
        <v>0</v>
      </c>
      <c r="J59" s="19">
        <f t="shared" si="18"/>
        <v>0</v>
      </c>
      <c r="K59" s="19">
        <f t="shared" si="18"/>
        <v>0</v>
      </c>
      <c r="L59" s="19">
        <f t="shared" si="18"/>
        <v>0</v>
      </c>
    </row>
    <row r="60" spans="1:12" x14ac:dyDescent="0.2">
      <c r="A60" s="20"/>
      <c r="B60" s="23"/>
      <c r="C60" s="23"/>
      <c r="D60" s="21"/>
      <c r="E60" s="21"/>
      <c r="F60" s="21"/>
      <c r="G60" s="21"/>
      <c r="H60" s="17"/>
      <c r="I60" s="16"/>
      <c r="J60" s="23"/>
      <c r="K60" s="23"/>
      <c r="L60" s="21"/>
    </row>
    <row r="61" spans="1:12" s="22" customFormat="1" x14ac:dyDescent="0.2">
      <c r="A61" s="18" t="s">
        <v>3</v>
      </c>
      <c r="B61" s="19">
        <f>SUM(B62:B66)</f>
        <v>0</v>
      </c>
      <c r="C61" s="19">
        <f t="shared" ref="C61:K61" si="19">SUM(C62:C66)</f>
        <v>7035</v>
      </c>
      <c r="D61" s="19">
        <f t="shared" si="19"/>
        <v>7035</v>
      </c>
      <c r="E61" s="19">
        <f t="shared" si="19"/>
        <v>0</v>
      </c>
      <c r="F61" s="19">
        <f t="shared" si="19"/>
        <v>7035</v>
      </c>
      <c r="G61" s="19">
        <f t="shared" si="19"/>
        <v>7035</v>
      </c>
      <c r="H61" s="19">
        <f t="shared" si="19"/>
        <v>700</v>
      </c>
      <c r="I61" s="19">
        <f t="shared" si="19"/>
        <v>-3986</v>
      </c>
      <c r="J61" s="19">
        <f t="shared" si="19"/>
        <v>700</v>
      </c>
      <c r="K61" s="19">
        <f t="shared" si="19"/>
        <v>3049</v>
      </c>
      <c r="L61" s="19">
        <f>SUM(L62:L66)</f>
        <v>3749</v>
      </c>
    </row>
    <row r="62" spans="1:12" x14ac:dyDescent="0.2">
      <c r="A62" s="20" t="s">
        <v>22</v>
      </c>
      <c r="B62" s="23"/>
      <c r="C62" s="23">
        <v>3685</v>
      </c>
      <c r="D62" s="21">
        <f>SUM(B62:C62)</f>
        <v>3685</v>
      </c>
      <c r="E62" s="21"/>
      <c r="F62" s="21">
        <v>3685</v>
      </c>
      <c r="G62" s="21">
        <f>SUM(E62:F62)</f>
        <v>3685</v>
      </c>
      <c r="H62" s="17"/>
      <c r="I62" s="21">
        <v>-636</v>
      </c>
      <c r="J62" s="23">
        <f t="shared" ref="J62:K66" si="20">SUM(E62,H62)</f>
        <v>0</v>
      </c>
      <c r="K62" s="23">
        <f t="shared" si="20"/>
        <v>3049</v>
      </c>
      <c r="L62" s="21">
        <f>SUM(J62:K62)</f>
        <v>3049</v>
      </c>
    </row>
    <row r="63" spans="1:12" x14ac:dyDescent="0.2">
      <c r="A63" s="20" t="s">
        <v>23</v>
      </c>
      <c r="B63" s="23"/>
      <c r="C63" s="23">
        <v>3350</v>
      </c>
      <c r="D63" s="21">
        <f>SUM(B63:C63)</f>
        <v>3350</v>
      </c>
      <c r="E63" s="21"/>
      <c r="F63" s="21">
        <v>3350</v>
      </c>
      <c r="G63" s="21">
        <f>SUM(E63:F63)</f>
        <v>3350</v>
      </c>
      <c r="H63" s="17"/>
      <c r="I63" s="21">
        <v>-3350</v>
      </c>
      <c r="J63" s="23">
        <f t="shared" si="20"/>
        <v>0</v>
      </c>
      <c r="K63" s="23">
        <f t="shared" si="20"/>
        <v>0</v>
      </c>
      <c r="L63" s="21">
        <f>SUM(J63:K63)</f>
        <v>0</v>
      </c>
    </row>
    <row r="64" spans="1:12" x14ac:dyDescent="0.2">
      <c r="A64" s="20" t="s">
        <v>84</v>
      </c>
      <c r="B64" s="23"/>
      <c r="C64" s="23"/>
      <c r="D64" s="21"/>
      <c r="E64" s="21"/>
      <c r="F64" s="21"/>
      <c r="G64" s="21"/>
      <c r="H64" s="21">
        <v>448</v>
      </c>
      <c r="I64" s="21"/>
      <c r="J64" s="23">
        <f t="shared" si="20"/>
        <v>448</v>
      </c>
      <c r="K64" s="23">
        <f t="shared" si="20"/>
        <v>0</v>
      </c>
      <c r="L64" s="21">
        <f>SUM(J64:K64)</f>
        <v>448</v>
      </c>
    </row>
    <row r="65" spans="1:12" x14ac:dyDescent="0.2">
      <c r="A65" s="20" t="s">
        <v>77</v>
      </c>
      <c r="B65" s="23"/>
      <c r="C65" s="23"/>
      <c r="D65" s="21"/>
      <c r="E65" s="21"/>
      <c r="F65" s="21"/>
      <c r="G65" s="21"/>
      <c r="H65" s="21">
        <v>110</v>
      </c>
      <c r="I65" s="21"/>
      <c r="J65" s="23">
        <f t="shared" si="20"/>
        <v>110</v>
      </c>
      <c r="K65" s="23">
        <f t="shared" si="20"/>
        <v>0</v>
      </c>
      <c r="L65" s="21">
        <f>SUM(J65:K65)</f>
        <v>110</v>
      </c>
    </row>
    <row r="66" spans="1:12" x14ac:dyDescent="0.2">
      <c r="A66" s="20" t="s">
        <v>78</v>
      </c>
      <c r="B66" s="23"/>
      <c r="C66" s="23"/>
      <c r="D66" s="21"/>
      <c r="E66" s="21"/>
      <c r="F66" s="21"/>
      <c r="G66" s="21"/>
      <c r="H66" s="21">
        <v>142</v>
      </c>
      <c r="I66" s="21"/>
      <c r="J66" s="23">
        <f t="shared" si="20"/>
        <v>142</v>
      </c>
      <c r="K66" s="23">
        <f t="shared" si="20"/>
        <v>0</v>
      </c>
      <c r="L66" s="21">
        <f>SUM(J66:K66)</f>
        <v>142</v>
      </c>
    </row>
    <row r="67" spans="1:12" x14ac:dyDescent="0.2">
      <c r="A67" s="20"/>
      <c r="B67" s="23"/>
      <c r="C67" s="23"/>
      <c r="D67" s="21"/>
      <c r="E67" s="21"/>
      <c r="F67" s="21"/>
      <c r="G67" s="21"/>
      <c r="H67" s="21"/>
      <c r="I67" s="21"/>
      <c r="J67" s="21"/>
      <c r="K67" s="21"/>
      <c r="L67" s="21"/>
    </row>
    <row r="68" spans="1:12" s="22" customFormat="1" x14ac:dyDescent="0.2">
      <c r="A68" s="18" t="s">
        <v>15</v>
      </c>
      <c r="B68" s="25"/>
      <c r="C68" s="25"/>
      <c r="D68" s="19">
        <v>0</v>
      </c>
      <c r="E68" s="19"/>
      <c r="F68" s="19"/>
      <c r="G68" s="19">
        <v>0</v>
      </c>
      <c r="H68" s="31"/>
      <c r="I68" s="29"/>
      <c r="J68" s="25">
        <f>SUM(E68,H68)</f>
        <v>0</v>
      </c>
      <c r="K68" s="25">
        <f>SUM(F68,I68)</f>
        <v>0</v>
      </c>
      <c r="L68" s="19">
        <f>SUM(J68:K68)</f>
        <v>0</v>
      </c>
    </row>
    <row r="69" spans="1:12" x14ac:dyDescent="0.2">
      <c r="A69" s="20"/>
      <c r="B69" s="23"/>
      <c r="C69" s="23"/>
      <c r="D69" s="21"/>
      <c r="E69" s="21"/>
      <c r="F69" s="21"/>
      <c r="G69" s="21"/>
      <c r="H69" s="17"/>
      <c r="I69" s="16"/>
      <c r="J69" s="23"/>
      <c r="K69" s="23"/>
      <c r="L69" s="21"/>
    </row>
    <row r="70" spans="1:12" s="28" customFormat="1" ht="13.5" x14ac:dyDescent="0.25">
      <c r="A70" s="26" t="s">
        <v>4</v>
      </c>
      <c r="B70" s="27">
        <f t="shared" ref="B70:L70" si="21">SUM(B59,B61,B68)</f>
        <v>0</v>
      </c>
      <c r="C70" s="27">
        <f t="shared" si="21"/>
        <v>7035</v>
      </c>
      <c r="D70" s="27">
        <f t="shared" si="21"/>
        <v>7035</v>
      </c>
      <c r="E70" s="27">
        <f t="shared" si="21"/>
        <v>0</v>
      </c>
      <c r="F70" s="27">
        <f t="shared" si="21"/>
        <v>7035</v>
      </c>
      <c r="G70" s="27">
        <f t="shared" si="21"/>
        <v>7035</v>
      </c>
      <c r="H70" s="27">
        <f t="shared" si="21"/>
        <v>700</v>
      </c>
      <c r="I70" s="27">
        <f t="shared" si="21"/>
        <v>-3986</v>
      </c>
      <c r="J70" s="27">
        <f t="shared" si="21"/>
        <v>700</v>
      </c>
      <c r="K70" s="27">
        <f t="shared" si="21"/>
        <v>3049</v>
      </c>
      <c r="L70" s="27">
        <f t="shared" si="21"/>
        <v>3749</v>
      </c>
    </row>
    <row r="71" spans="1:12" x14ac:dyDescent="0.2">
      <c r="A71" s="32"/>
      <c r="B71" s="33"/>
      <c r="C71" s="33"/>
      <c r="D71" s="34"/>
      <c r="E71" s="34"/>
      <c r="F71" s="34"/>
      <c r="G71" s="34"/>
      <c r="H71" s="17"/>
      <c r="I71" s="16"/>
      <c r="J71" s="33"/>
      <c r="K71" s="33"/>
      <c r="L71" s="34"/>
    </row>
    <row r="72" spans="1:12" s="22" customFormat="1" ht="27.75" customHeight="1" x14ac:dyDescent="0.2">
      <c r="A72" s="35" t="s">
        <v>12</v>
      </c>
      <c r="B72" s="36">
        <f t="shared" ref="B72:L72" si="22">SUM(B31,B41,B57,B70)</f>
        <v>718907</v>
      </c>
      <c r="C72" s="36">
        <f t="shared" si="22"/>
        <v>41731</v>
      </c>
      <c r="D72" s="36">
        <f t="shared" si="22"/>
        <v>760638</v>
      </c>
      <c r="E72" s="36">
        <f t="shared" si="22"/>
        <v>2277405</v>
      </c>
      <c r="F72" s="36">
        <f t="shared" si="22"/>
        <v>41731</v>
      </c>
      <c r="G72" s="36">
        <f t="shared" si="22"/>
        <v>2319136</v>
      </c>
      <c r="H72" s="36">
        <f t="shared" si="22"/>
        <v>8150</v>
      </c>
      <c r="I72" s="36">
        <f t="shared" si="22"/>
        <v>-32760</v>
      </c>
      <c r="J72" s="36">
        <f t="shared" si="22"/>
        <v>2285555</v>
      </c>
      <c r="K72" s="36">
        <f t="shared" si="22"/>
        <v>8971</v>
      </c>
      <c r="L72" s="36">
        <f t="shared" si="22"/>
        <v>2294526</v>
      </c>
    </row>
    <row r="73" spans="1:12" s="22" customFormat="1" x14ac:dyDescent="0.2">
      <c r="A73" s="37"/>
      <c r="B73" s="38"/>
      <c r="C73" s="38"/>
      <c r="D73" s="39"/>
      <c r="E73" s="39"/>
      <c r="F73" s="39"/>
      <c r="G73" s="39"/>
      <c r="H73" s="31"/>
      <c r="I73" s="29"/>
      <c r="J73" s="38">
        <f t="shared" ref="J73:K75" si="23">SUM(B73,H73)</f>
        <v>0</v>
      </c>
      <c r="K73" s="38">
        <f t="shared" si="23"/>
        <v>0</v>
      </c>
      <c r="L73" s="39">
        <f>SUM(J73:K73)</f>
        <v>0</v>
      </c>
    </row>
    <row r="74" spans="1:12" ht="14.25" customHeight="1" x14ac:dyDescent="0.2">
      <c r="A74" s="18" t="s">
        <v>24</v>
      </c>
      <c r="B74" s="25"/>
      <c r="C74" s="25"/>
      <c r="D74" s="21"/>
      <c r="E74" s="21"/>
      <c r="F74" s="21"/>
      <c r="G74" s="21"/>
      <c r="H74" s="17"/>
      <c r="I74" s="16"/>
      <c r="J74" s="25">
        <f t="shared" si="23"/>
        <v>0</v>
      </c>
      <c r="K74" s="25">
        <f t="shared" si="23"/>
        <v>0</v>
      </c>
      <c r="L74" s="21">
        <f>SUM(J74:K74)</f>
        <v>0</v>
      </c>
    </row>
    <row r="75" spans="1:12" x14ac:dyDescent="0.2">
      <c r="A75" s="40"/>
      <c r="B75" s="41"/>
      <c r="C75" s="41"/>
      <c r="D75" s="21"/>
      <c r="E75" s="21"/>
      <c r="F75" s="21"/>
      <c r="G75" s="21"/>
      <c r="H75" s="17"/>
      <c r="I75" s="16"/>
      <c r="J75" s="25">
        <f t="shared" si="23"/>
        <v>0</v>
      </c>
      <c r="K75" s="25">
        <f t="shared" si="23"/>
        <v>0</v>
      </c>
      <c r="L75" s="21">
        <f>SUM(J75:K75)</f>
        <v>0</v>
      </c>
    </row>
    <row r="76" spans="1:12" x14ac:dyDescent="0.2">
      <c r="A76" s="18" t="s">
        <v>8</v>
      </c>
      <c r="B76" s="19">
        <f t="shared" ref="B76:L76" si="24">SUM(B77:B78)</f>
        <v>192283</v>
      </c>
      <c r="C76" s="19">
        <f t="shared" si="24"/>
        <v>0</v>
      </c>
      <c r="D76" s="19">
        <f t="shared" si="24"/>
        <v>192283</v>
      </c>
      <c r="E76" s="19">
        <f t="shared" si="24"/>
        <v>192283</v>
      </c>
      <c r="F76" s="19">
        <f t="shared" si="24"/>
        <v>0</v>
      </c>
      <c r="G76" s="19">
        <f t="shared" si="24"/>
        <v>192283</v>
      </c>
      <c r="H76" s="19">
        <f t="shared" si="24"/>
        <v>0</v>
      </c>
      <c r="I76" s="19">
        <f t="shared" si="24"/>
        <v>0</v>
      </c>
      <c r="J76" s="19">
        <f t="shared" si="24"/>
        <v>192283</v>
      </c>
      <c r="K76" s="19">
        <f t="shared" si="24"/>
        <v>0</v>
      </c>
      <c r="L76" s="19">
        <f t="shared" si="24"/>
        <v>192283</v>
      </c>
    </row>
    <row r="77" spans="1:12" x14ac:dyDescent="0.2">
      <c r="A77" s="20" t="s">
        <v>40</v>
      </c>
      <c r="B77" s="23">
        <v>163829</v>
      </c>
      <c r="C77" s="23"/>
      <c r="D77" s="21">
        <f>SUM(B77:C77)</f>
        <v>163829</v>
      </c>
      <c r="E77" s="21">
        <v>163829</v>
      </c>
      <c r="F77" s="21"/>
      <c r="G77" s="21">
        <f>SUM(E77:F77)</f>
        <v>163829</v>
      </c>
      <c r="H77" s="21"/>
      <c r="I77" s="16"/>
      <c r="J77" s="23">
        <f>SUM(E77,H77)</f>
        <v>163829</v>
      </c>
      <c r="K77" s="23">
        <f>SUM(F77,I77)</f>
        <v>0</v>
      </c>
      <c r="L77" s="21">
        <f>SUM(J77:K77)</f>
        <v>163829</v>
      </c>
    </row>
    <row r="78" spans="1:12" x14ac:dyDescent="0.2">
      <c r="A78" s="20" t="s">
        <v>25</v>
      </c>
      <c r="B78" s="23">
        <v>28454</v>
      </c>
      <c r="C78" s="23"/>
      <c r="D78" s="21">
        <f>SUM(B78:C78)</f>
        <v>28454</v>
      </c>
      <c r="E78" s="21">
        <v>28454</v>
      </c>
      <c r="F78" s="21"/>
      <c r="G78" s="21">
        <f>SUM(E78:F78)</f>
        <v>28454</v>
      </c>
      <c r="H78" s="15"/>
      <c r="I78" s="16"/>
      <c r="J78" s="23">
        <f>SUM(E78,H78)</f>
        <v>28454</v>
      </c>
      <c r="K78" s="23">
        <f>SUM(F78,I78)</f>
        <v>0</v>
      </c>
      <c r="L78" s="21">
        <f>SUM(J78:K78)</f>
        <v>28454</v>
      </c>
    </row>
    <row r="79" spans="1:12" x14ac:dyDescent="0.2">
      <c r="A79" s="32"/>
      <c r="B79" s="33"/>
      <c r="C79" s="33"/>
      <c r="D79" s="34"/>
      <c r="E79" s="34"/>
      <c r="F79" s="34"/>
      <c r="G79" s="34"/>
      <c r="H79" s="15"/>
      <c r="I79" s="16"/>
      <c r="J79" s="33">
        <f>SUM(B79,H79)</f>
        <v>0</v>
      </c>
      <c r="K79" s="33">
        <f>SUM(C79,I79)</f>
        <v>0</v>
      </c>
      <c r="L79" s="34">
        <f>SUM(J79:K79)</f>
        <v>0</v>
      </c>
    </row>
    <row r="80" spans="1:12" ht="41.25" customHeight="1" x14ac:dyDescent="0.2">
      <c r="A80" s="35" t="s">
        <v>26</v>
      </c>
      <c r="B80" s="36">
        <f t="shared" ref="B80:L80" si="25">SUM(B76)</f>
        <v>192283</v>
      </c>
      <c r="C80" s="36">
        <f t="shared" si="25"/>
        <v>0</v>
      </c>
      <c r="D80" s="36">
        <f t="shared" si="25"/>
        <v>192283</v>
      </c>
      <c r="E80" s="36">
        <f t="shared" si="25"/>
        <v>192283</v>
      </c>
      <c r="F80" s="36">
        <f t="shared" si="25"/>
        <v>0</v>
      </c>
      <c r="G80" s="36">
        <f t="shared" si="25"/>
        <v>192283</v>
      </c>
      <c r="H80" s="36">
        <f t="shared" si="25"/>
        <v>0</v>
      </c>
      <c r="I80" s="36">
        <f t="shared" si="25"/>
        <v>0</v>
      </c>
      <c r="J80" s="36">
        <f t="shared" si="25"/>
        <v>192283</v>
      </c>
      <c r="K80" s="36">
        <f t="shared" si="25"/>
        <v>0</v>
      </c>
      <c r="L80" s="36">
        <f t="shared" si="25"/>
        <v>192283</v>
      </c>
    </row>
    <row r="81" spans="1:12" x14ac:dyDescent="0.2">
      <c r="A81" s="42"/>
      <c r="B81" s="42"/>
      <c r="C81" s="42"/>
      <c r="D81" s="17"/>
      <c r="E81" s="17"/>
      <c r="F81" s="17"/>
      <c r="G81" s="17"/>
      <c r="H81" s="15"/>
      <c r="I81" s="16"/>
      <c r="J81" s="17"/>
      <c r="K81" s="15"/>
      <c r="L81" s="15"/>
    </row>
    <row r="82" spans="1:12" ht="14.25" customHeight="1" x14ac:dyDescent="0.2">
      <c r="A82" s="18" t="s">
        <v>43</v>
      </c>
      <c r="B82" s="25"/>
      <c r="C82" s="25"/>
      <c r="D82" s="21"/>
      <c r="E82" s="21"/>
      <c r="F82" s="21"/>
      <c r="G82" s="21"/>
      <c r="H82" s="17"/>
      <c r="I82" s="16"/>
      <c r="J82" s="25">
        <f>SUM(B82,H82)</f>
        <v>0</v>
      </c>
      <c r="K82" s="25">
        <f>SUM(C82,I82)</f>
        <v>0</v>
      </c>
      <c r="L82" s="21">
        <f>SUM(J82:K82)</f>
        <v>0</v>
      </c>
    </row>
    <row r="83" spans="1:12" x14ac:dyDescent="0.2">
      <c r="A83" s="40"/>
      <c r="B83" s="41"/>
      <c r="C83" s="41"/>
      <c r="D83" s="21"/>
      <c r="E83" s="21"/>
      <c r="F83" s="21"/>
      <c r="G83" s="21"/>
      <c r="H83" s="17"/>
      <c r="I83" s="16"/>
      <c r="J83" s="25">
        <f>SUM(B83,H83)</f>
        <v>0</v>
      </c>
      <c r="K83" s="25">
        <f>SUM(C83,I83)</f>
        <v>0</v>
      </c>
      <c r="L83" s="21">
        <f>SUM(J83:K83)</f>
        <v>0</v>
      </c>
    </row>
    <row r="84" spans="1:12" x14ac:dyDescent="0.2">
      <c r="A84" s="18" t="s">
        <v>8</v>
      </c>
      <c r="B84" s="19">
        <f>SUM(B85:B89)</f>
        <v>0</v>
      </c>
      <c r="C84" s="19">
        <f t="shared" ref="C84:K84" si="26">SUM(C85:C89)</f>
        <v>0</v>
      </c>
      <c r="D84" s="19">
        <f t="shared" si="26"/>
        <v>0</v>
      </c>
      <c r="E84" s="19">
        <f t="shared" si="26"/>
        <v>2400</v>
      </c>
      <c r="F84" s="19">
        <f t="shared" si="26"/>
        <v>0</v>
      </c>
      <c r="G84" s="19">
        <f t="shared" si="26"/>
        <v>2400</v>
      </c>
      <c r="H84" s="19">
        <f t="shared" si="26"/>
        <v>32420</v>
      </c>
      <c r="I84" s="19">
        <f t="shared" si="26"/>
        <v>0</v>
      </c>
      <c r="J84" s="19">
        <f t="shared" si="26"/>
        <v>34820</v>
      </c>
      <c r="K84" s="19">
        <f t="shared" si="26"/>
        <v>0</v>
      </c>
      <c r="L84" s="19">
        <f>SUM(L85:L89)</f>
        <v>34820</v>
      </c>
    </row>
    <row r="85" spans="1:12" x14ac:dyDescent="0.2">
      <c r="A85" s="20" t="s">
        <v>44</v>
      </c>
      <c r="B85" s="23"/>
      <c r="C85" s="23"/>
      <c r="D85" s="21">
        <f>SUM(B85:C85)</f>
        <v>0</v>
      </c>
      <c r="E85" s="21">
        <v>900</v>
      </c>
      <c r="F85" s="21"/>
      <c r="G85" s="21">
        <f>SUM(E85:F85)</f>
        <v>900</v>
      </c>
      <c r="H85" s="21"/>
      <c r="I85" s="16"/>
      <c r="J85" s="23">
        <f>SUM(E85,H85)</f>
        <v>900</v>
      </c>
      <c r="K85" s="23">
        <f>SUM(F85,I85)</f>
        <v>0</v>
      </c>
      <c r="L85" s="21">
        <f t="shared" ref="L85:L90" si="27">SUM(J85:K85)</f>
        <v>900</v>
      </c>
    </row>
    <row r="86" spans="1:12" ht="25.5" x14ac:dyDescent="0.2">
      <c r="A86" s="51" t="s">
        <v>67</v>
      </c>
      <c r="B86" s="52"/>
      <c r="C86" s="52"/>
      <c r="D86" s="53"/>
      <c r="E86" s="53">
        <v>1100</v>
      </c>
      <c r="F86" s="53"/>
      <c r="G86" s="21">
        <f>SUM(E86:F86)</f>
        <v>1100</v>
      </c>
      <c r="H86" s="24"/>
      <c r="I86" s="54"/>
      <c r="J86" s="55">
        <f>SUM(E86,H86)</f>
        <v>1100</v>
      </c>
      <c r="K86" s="52"/>
      <c r="L86" s="24">
        <f t="shared" si="27"/>
        <v>1100</v>
      </c>
    </row>
    <row r="87" spans="1:12" ht="25.5" x14ac:dyDescent="0.2">
      <c r="A87" s="56" t="s">
        <v>68</v>
      </c>
      <c r="B87" s="52"/>
      <c r="C87" s="52"/>
      <c r="D87" s="53"/>
      <c r="E87" s="53">
        <v>400</v>
      </c>
      <c r="F87" s="53"/>
      <c r="G87" s="21">
        <f>SUM(E87:F87)</f>
        <v>400</v>
      </c>
      <c r="H87" s="24"/>
      <c r="I87" s="54"/>
      <c r="J87" s="55">
        <f>SUM(E87,H87)</f>
        <v>400</v>
      </c>
      <c r="K87" s="52"/>
      <c r="L87" s="24">
        <f t="shared" si="27"/>
        <v>400</v>
      </c>
    </row>
    <row r="88" spans="1:12" ht="12.75" customHeight="1" x14ac:dyDescent="0.2">
      <c r="A88" s="56" t="s">
        <v>79</v>
      </c>
      <c r="B88" s="52"/>
      <c r="C88" s="52"/>
      <c r="D88" s="53"/>
      <c r="E88" s="53"/>
      <c r="F88" s="53"/>
      <c r="G88" s="34"/>
      <c r="H88" s="24">
        <v>24800</v>
      </c>
      <c r="I88" s="54"/>
      <c r="J88" s="55">
        <f>SUM(E88,H88)</f>
        <v>24800</v>
      </c>
      <c r="K88" s="52"/>
      <c r="L88" s="24">
        <f t="shared" si="27"/>
        <v>24800</v>
      </c>
    </row>
    <row r="89" spans="1:12" x14ac:dyDescent="0.2">
      <c r="A89" s="56" t="s">
        <v>80</v>
      </c>
      <c r="B89" s="52"/>
      <c r="C89" s="52"/>
      <c r="D89" s="53"/>
      <c r="E89" s="53"/>
      <c r="F89" s="53"/>
      <c r="G89" s="34"/>
      <c r="H89" s="24">
        <v>7620</v>
      </c>
      <c r="I89" s="54"/>
      <c r="J89" s="55">
        <f>SUM(E89,H89)</f>
        <v>7620</v>
      </c>
      <c r="K89" s="52"/>
      <c r="L89" s="24">
        <f t="shared" si="27"/>
        <v>7620</v>
      </c>
    </row>
    <row r="90" spans="1:12" x14ac:dyDescent="0.2">
      <c r="A90" s="32"/>
      <c r="B90" s="33"/>
      <c r="C90" s="33"/>
      <c r="D90" s="34"/>
      <c r="E90" s="34"/>
      <c r="F90" s="34"/>
      <c r="G90" s="34"/>
      <c r="H90" s="15"/>
      <c r="I90" s="16"/>
      <c r="J90" s="33">
        <f>SUM(B90,H90)</f>
        <v>0</v>
      </c>
      <c r="K90" s="33">
        <f>SUM(C90,I90)</f>
        <v>0</v>
      </c>
      <c r="L90" s="34">
        <f t="shared" si="27"/>
        <v>0</v>
      </c>
    </row>
    <row r="91" spans="1:12" ht="28.5" customHeight="1" x14ac:dyDescent="0.2">
      <c r="A91" s="35" t="s">
        <v>57</v>
      </c>
      <c r="B91" s="36">
        <f t="shared" ref="B91:L91" si="28">SUM(B84)</f>
        <v>0</v>
      </c>
      <c r="C91" s="36">
        <f t="shared" si="28"/>
        <v>0</v>
      </c>
      <c r="D91" s="36">
        <f t="shared" si="28"/>
        <v>0</v>
      </c>
      <c r="E91" s="36">
        <f t="shared" si="28"/>
        <v>2400</v>
      </c>
      <c r="F91" s="36">
        <f t="shared" si="28"/>
        <v>0</v>
      </c>
      <c r="G91" s="36">
        <f t="shared" si="28"/>
        <v>2400</v>
      </c>
      <c r="H91" s="36">
        <f t="shared" si="28"/>
        <v>32420</v>
      </c>
      <c r="I91" s="36">
        <f t="shared" si="28"/>
        <v>0</v>
      </c>
      <c r="J91" s="36">
        <f t="shared" si="28"/>
        <v>34820</v>
      </c>
      <c r="K91" s="36">
        <f t="shared" si="28"/>
        <v>0</v>
      </c>
      <c r="L91" s="36">
        <f t="shared" si="28"/>
        <v>34820</v>
      </c>
    </row>
    <row r="92" spans="1:12" x14ac:dyDescent="0.2">
      <c r="A92" s="57"/>
      <c r="B92" s="58"/>
      <c r="C92" s="58"/>
      <c r="D92" s="59"/>
      <c r="E92" s="59"/>
      <c r="F92" s="59"/>
      <c r="G92" s="59"/>
      <c r="H92" s="60"/>
      <c r="I92" s="61"/>
      <c r="J92" s="59"/>
      <c r="K92" s="60"/>
      <c r="L92" s="62"/>
    </row>
    <row r="93" spans="1:12" x14ac:dyDescent="0.2">
      <c r="A93" s="18" t="s">
        <v>55</v>
      </c>
      <c r="B93" s="25"/>
      <c r="C93" s="25"/>
      <c r="D93" s="21"/>
      <c r="E93" s="21"/>
      <c r="F93" s="21"/>
      <c r="G93" s="21"/>
      <c r="H93" s="17"/>
      <c r="I93" s="16"/>
      <c r="J93" s="25">
        <f>SUM(B93,H93)</f>
        <v>0</v>
      </c>
      <c r="K93" s="25">
        <f>SUM(C93,I93)</f>
        <v>0</v>
      </c>
      <c r="L93" s="21">
        <f>SUM(J93:K93)</f>
        <v>0</v>
      </c>
    </row>
    <row r="94" spans="1:12" x14ac:dyDescent="0.2">
      <c r="A94" s="40"/>
      <c r="B94" s="41"/>
      <c r="C94" s="41"/>
      <c r="D94" s="21"/>
      <c r="E94" s="21"/>
      <c r="F94" s="21"/>
      <c r="G94" s="21"/>
      <c r="H94" s="17"/>
      <c r="I94" s="16"/>
      <c r="J94" s="25">
        <f>SUM(B94,H94)</f>
        <v>0</v>
      </c>
      <c r="K94" s="25">
        <f>SUM(C94,I94)</f>
        <v>0</v>
      </c>
      <c r="L94" s="21">
        <f>SUM(J94:K94)</f>
        <v>0</v>
      </c>
    </row>
    <row r="95" spans="1:12" x14ac:dyDescent="0.2">
      <c r="A95" s="18" t="s">
        <v>8</v>
      </c>
      <c r="B95" s="19">
        <f>SUM(B96:B99)</f>
        <v>0</v>
      </c>
      <c r="C95" s="19">
        <f t="shared" ref="C95:K95" si="29">SUM(C96:C99)</f>
        <v>0</v>
      </c>
      <c r="D95" s="19">
        <f t="shared" si="29"/>
        <v>0</v>
      </c>
      <c r="E95" s="19">
        <f t="shared" si="29"/>
        <v>39867</v>
      </c>
      <c r="F95" s="19">
        <f t="shared" si="29"/>
        <v>0</v>
      </c>
      <c r="G95" s="19">
        <f t="shared" si="29"/>
        <v>39867</v>
      </c>
      <c r="H95" s="19">
        <f t="shared" si="29"/>
        <v>550</v>
      </c>
      <c r="I95" s="19">
        <f t="shared" si="29"/>
        <v>0</v>
      </c>
      <c r="J95" s="19">
        <f t="shared" si="29"/>
        <v>40417</v>
      </c>
      <c r="K95" s="19">
        <f t="shared" si="29"/>
        <v>0</v>
      </c>
      <c r="L95" s="19">
        <f>SUM(L96:L99)</f>
        <v>40417</v>
      </c>
    </row>
    <row r="96" spans="1:12" ht="25.5" x14ac:dyDescent="0.2">
      <c r="A96" s="20" t="s">
        <v>69</v>
      </c>
      <c r="B96" s="23"/>
      <c r="C96" s="23"/>
      <c r="D96" s="21">
        <f>SUM(B96:C96)</f>
        <v>0</v>
      </c>
      <c r="E96" s="21">
        <v>39867</v>
      </c>
      <c r="F96" s="21"/>
      <c r="G96" s="21">
        <f>SUM(E96:F96)</f>
        <v>39867</v>
      </c>
      <c r="H96" s="21"/>
      <c r="I96" s="16"/>
      <c r="J96" s="23">
        <f>SUM(E96,H96)</f>
        <v>39867</v>
      </c>
      <c r="K96" s="23">
        <f>SUM(F96,I96)</f>
        <v>0</v>
      </c>
      <c r="L96" s="21">
        <f>SUM(J96:K96)</f>
        <v>39867</v>
      </c>
    </row>
    <row r="97" spans="1:12" x14ac:dyDescent="0.2">
      <c r="A97" s="32" t="s">
        <v>81</v>
      </c>
      <c r="B97" s="33"/>
      <c r="C97" s="33"/>
      <c r="D97" s="34"/>
      <c r="E97" s="34"/>
      <c r="F97" s="34"/>
      <c r="G97" s="34"/>
      <c r="H97" s="21">
        <v>200</v>
      </c>
      <c r="I97" s="16"/>
      <c r="J97" s="23">
        <f t="shared" ref="J97:J99" si="30">SUM(E97,H97)</f>
        <v>200</v>
      </c>
      <c r="K97" s="23">
        <f t="shared" ref="K97:K99" si="31">SUM(F97,I97)</f>
        <v>0</v>
      </c>
      <c r="L97" s="21">
        <f t="shared" ref="L97:L99" si="32">SUM(J97:K97)</f>
        <v>200</v>
      </c>
    </row>
    <row r="98" spans="1:12" x14ac:dyDescent="0.2">
      <c r="A98" s="32" t="s">
        <v>82</v>
      </c>
      <c r="B98" s="33"/>
      <c r="C98" s="33"/>
      <c r="D98" s="34"/>
      <c r="E98" s="34"/>
      <c r="F98" s="34"/>
      <c r="G98" s="34"/>
      <c r="H98" s="21">
        <v>320</v>
      </c>
      <c r="I98" s="16"/>
      <c r="J98" s="23">
        <f t="shared" si="30"/>
        <v>320</v>
      </c>
      <c r="K98" s="23">
        <f t="shared" si="31"/>
        <v>0</v>
      </c>
      <c r="L98" s="21">
        <f t="shared" si="32"/>
        <v>320</v>
      </c>
    </row>
    <row r="99" spans="1:12" x14ac:dyDescent="0.2">
      <c r="A99" s="32" t="s">
        <v>83</v>
      </c>
      <c r="B99" s="33"/>
      <c r="C99" s="33"/>
      <c r="D99" s="34"/>
      <c r="E99" s="34"/>
      <c r="F99" s="34"/>
      <c r="G99" s="34"/>
      <c r="H99" s="21">
        <v>30</v>
      </c>
      <c r="I99" s="16"/>
      <c r="J99" s="23">
        <f t="shared" si="30"/>
        <v>30</v>
      </c>
      <c r="K99" s="23">
        <f t="shared" si="31"/>
        <v>0</v>
      </c>
      <c r="L99" s="21">
        <f t="shared" si="32"/>
        <v>30</v>
      </c>
    </row>
    <row r="100" spans="1:12" x14ac:dyDescent="0.2">
      <c r="A100" s="32"/>
      <c r="B100" s="33"/>
      <c r="C100" s="33"/>
      <c r="D100" s="34"/>
      <c r="E100" s="34"/>
      <c r="F100" s="34"/>
      <c r="G100" s="34"/>
      <c r="H100" s="15"/>
      <c r="I100" s="16"/>
      <c r="J100" s="33">
        <f>SUM(B100,H100)</f>
        <v>0</v>
      </c>
      <c r="K100" s="33">
        <f>SUM(C100,I100)</f>
        <v>0</v>
      </c>
      <c r="L100" s="34">
        <f>SUM(J100:K100)</f>
        <v>0</v>
      </c>
    </row>
    <row r="101" spans="1:12" ht="25.5" x14ac:dyDescent="0.2">
      <c r="A101" s="35" t="s">
        <v>56</v>
      </c>
      <c r="B101" s="36">
        <f t="shared" ref="B101:L101" si="33">SUM(B95)</f>
        <v>0</v>
      </c>
      <c r="C101" s="36">
        <f t="shared" si="33"/>
        <v>0</v>
      </c>
      <c r="D101" s="36">
        <f t="shared" si="33"/>
        <v>0</v>
      </c>
      <c r="E101" s="36">
        <f t="shared" si="33"/>
        <v>39867</v>
      </c>
      <c r="F101" s="36">
        <f t="shared" si="33"/>
        <v>0</v>
      </c>
      <c r="G101" s="36">
        <f t="shared" si="33"/>
        <v>39867</v>
      </c>
      <c r="H101" s="36">
        <f t="shared" si="33"/>
        <v>550</v>
      </c>
      <c r="I101" s="36">
        <f t="shared" si="33"/>
        <v>0</v>
      </c>
      <c r="J101" s="36">
        <f t="shared" si="33"/>
        <v>40417</v>
      </c>
      <c r="K101" s="36">
        <f t="shared" si="33"/>
        <v>0</v>
      </c>
      <c r="L101" s="36">
        <f t="shared" si="33"/>
        <v>40417</v>
      </c>
    </row>
  </sheetData>
  <mergeCells count="10">
    <mergeCell ref="K1:L1"/>
    <mergeCell ref="H5:I5"/>
    <mergeCell ref="J5:L5"/>
    <mergeCell ref="B5:B6"/>
    <mergeCell ref="C5:C6"/>
    <mergeCell ref="A4:D4"/>
    <mergeCell ref="A5:A6"/>
    <mergeCell ref="D5:D6"/>
    <mergeCell ref="A3:L3"/>
    <mergeCell ref="E5:G5"/>
  </mergeCells>
  <phoneticPr fontId="0" type="noConversion"/>
  <printOptions horizontalCentered="1"/>
  <pageMargins left="0.39370078740157483" right="0.39370078740157483" top="0.74803149606299213" bottom="0.74803149606299213" header="0.51181102362204722" footer="0.51181102362204722"/>
  <pageSetup paperSize="9" scale="4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43" t="s">
        <v>58</v>
      </c>
      <c r="C1" s="43"/>
      <c r="D1" s="47"/>
      <c r="E1" s="47"/>
      <c r="F1" s="47"/>
    </row>
    <row r="2" spans="2:6" x14ac:dyDescent="0.2">
      <c r="B2" s="43" t="s">
        <v>59</v>
      </c>
      <c r="C2" s="43"/>
      <c r="D2" s="47"/>
      <c r="E2" s="47"/>
      <c r="F2" s="47"/>
    </row>
    <row r="3" spans="2:6" x14ac:dyDescent="0.2">
      <c r="B3" s="44"/>
      <c r="C3" s="44"/>
      <c r="D3" s="48"/>
      <c r="E3" s="48"/>
      <c r="F3" s="48"/>
    </row>
    <row r="4" spans="2:6" ht="38.25" x14ac:dyDescent="0.2">
      <c r="B4" s="44" t="s">
        <v>60</v>
      </c>
      <c r="C4" s="44"/>
      <c r="D4" s="48"/>
      <c r="E4" s="48"/>
      <c r="F4" s="48"/>
    </row>
    <row r="5" spans="2:6" x14ac:dyDescent="0.2">
      <c r="B5" s="44"/>
      <c r="C5" s="44"/>
      <c r="D5" s="48"/>
      <c r="E5" s="48"/>
      <c r="F5" s="48"/>
    </row>
    <row r="6" spans="2:6" ht="25.5" x14ac:dyDescent="0.2">
      <c r="B6" s="43" t="s">
        <v>61</v>
      </c>
      <c r="C6" s="43"/>
      <c r="D6" s="47"/>
      <c r="E6" s="47" t="s">
        <v>62</v>
      </c>
      <c r="F6" s="47" t="s">
        <v>63</v>
      </c>
    </row>
    <row r="7" spans="2:6" ht="13.5" thickBot="1" x14ac:dyDescent="0.25">
      <c r="B7" s="44"/>
      <c r="C7" s="44"/>
      <c r="D7" s="48"/>
      <c r="E7" s="48"/>
      <c r="F7" s="48"/>
    </row>
    <row r="8" spans="2:6" ht="51.75" thickBot="1" x14ac:dyDescent="0.25">
      <c r="B8" s="45" t="s">
        <v>64</v>
      </c>
      <c r="C8" s="46"/>
      <c r="D8" s="49"/>
      <c r="E8" s="49" t="s">
        <v>66</v>
      </c>
      <c r="F8" s="50" t="s">
        <v>65</v>
      </c>
    </row>
    <row r="9" spans="2:6" x14ac:dyDescent="0.2">
      <c r="B9" s="44"/>
      <c r="C9" s="44"/>
      <c r="D9" s="48"/>
      <c r="E9" s="48"/>
      <c r="F9" s="48"/>
    </row>
    <row r="10" spans="2:6" x14ac:dyDescent="0.2">
      <c r="B10" s="44"/>
      <c r="C10" s="44"/>
      <c r="D10" s="48"/>
      <c r="E10" s="48"/>
      <c r="F10" s="4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18. melléklet</vt:lpstr>
      <vt:lpstr>Munka1</vt:lpstr>
      <vt:lpstr>Kompatibilitási jelentés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Fekete Éva</cp:lastModifiedBy>
  <cp:lastPrinted>2018-03-12T09:33:47Z</cp:lastPrinted>
  <dcterms:created xsi:type="dcterms:W3CDTF">2014-01-10T08:24:40Z</dcterms:created>
  <dcterms:modified xsi:type="dcterms:W3CDTF">2018-03-12T09:35:02Z</dcterms:modified>
</cp:coreProperties>
</file>