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X:\d\2022\Testületi ülések\8 Október\84 3 mellékletei\"/>
    </mc:Choice>
  </mc:AlternateContent>
  <xr:revisionPtr revIDLastSave="0" documentId="13_ncr:1_{3E4B0591-5F0C-46F0-90B1-2428571E6EF6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melléklet'!$A$1:$L$81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8" l="1"/>
  <c r="J10" i="8"/>
  <c r="H10" i="8"/>
  <c r="H13" i="8"/>
  <c r="C45" i="8"/>
  <c r="D45" i="8"/>
  <c r="E45" i="8"/>
  <c r="F45" i="8"/>
  <c r="G45" i="8"/>
  <c r="H45" i="8"/>
  <c r="I45" i="8"/>
  <c r="J45" i="8"/>
  <c r="K45" i="8"/>
  <c r="L45" i="8"/>
  <c r="B45" i="8"/>
  <c r="L50" i="8"/>
  <c r="K50" i="8"/>
  <c r="J50" i="8"/>
  <c r="K49" i="8"/>
  <c r="J49" i="8"/>
  <c r="L49" i="8" s="1"/>
  <c r="C10" i="8" l="1"/>
  <c r="E10" i="8"/>
  <c r="F10" i="8"/>
  <c r="I10" i="8"/>
  <c r="B10" i="8"/>
  <c r="K27" i="8"/>
  <c r="J27" i="8"/>
  <c r="L27" i="8" s="1"/>
  <c r="K20" i="8" l="1"/>
  <c r="J20" i="8"/>
  <c r="G79" i="8"/>
  <c r="G30" i="8"/>
  <c r="G29" i="8" s="1"/>
  <c r="G26" i="8"/>
  <c r="G47" i="8"/>
  <c r="G48" i="8"/>
  <c r="G25" i="8"/>
  <c r="G24" i="8"/>
  <c r="G18" i="8"/>
  <c r="C29" i="8"/>
  <c r="D29" i="8"/>
  <c r="E29" i="8"/>
  <c r="F29" i="8"/>
  <c r="H29" i="8"/>
  <c r="I29" i="8"/>
  <c r="B29" i="8"/>
  <c r="K30" i="8"/>
  <c r="K29" i="8" s="1"/>
  <c r="J30" i="8"/>
  <c r="J29" i="8" s="1"/>
  <c r="K26" i="8"/>
  <c r="J26" i="8"/>
  <c r="L20" i="8" l="1"/>
  <c r="L26" i="8"/>
  <c r="L30" i="8"/>
  <c r="L29" i="8" s="1"/>
  <c r="K18" i="8"/>
  <c r="J18" i="8"/>
  <c r="L18" i="8" s="1"/>
  <c r="K25" i="8"/>
  <c r="J25" i="8"/>
  <c r="E32" i="8"/>
  <c r="F32" i="8"/>
  <c r="H32" i="8"/>
  <c r="B32" i="8"/>
  <c r="K48" i="8"/>
  <c r="J48" i="8"/>
  <c r="C54" i="8"/>
  <c r="E54" i="8"/>
  <c r="F54" i="8"/>
  <c r="H54" i="8"/>
  <c r="I54" i="8"/>
  <c r="B54" i="8"/>
  <c r="K47" i="8"/>
  <c r="J47" i="8"/>
  <c r="L47" i="8" s="1"/>
  <c r="K24" i="8"/>
  <c r="J24" i="8"/>
  <c r="K79" i="8"/>
  <c r="J79" i="8"/>
  <c r="C77" i="8"/>
  <c r="C81" i="8" s="1"/>
  <c r="E77" i="8"/>
  <c r="E81" i="8" s="1"/>
  <c r="F77" i="8"/>
  <c r="F81" i="8" s="1"/>
  <c r="H77" i="8"/>
  <c r="H81" i="8" s="1"/>
  <c r="I77" i="8"/>
  <c r="I81" i="8" s="1"/>
  <c r="B77" i="8"/>
  <c r="B81" i="8" s="1"/>
  <c r="K78" i="8"/>
  <c r="J78" i="8"/>
  <c r="G78" i="8"/>
  <c r="G77" i="8" s="1"/>
  <c r="D78" i="8"/>
  <c r="D77" i="8" s="1"/>
  <c r="K69" i="8"/>
  <c r="K68" i="8" s="1"/>
  <c r="J69" i="8"/>
  <c r="J68" i="8" s="1"/>
  <c r="G69" i="8"/>
  <c r="G68" i="8" s="1"/>
  <c r="D69" i="8"/>
  <c r="D68" i="8" s="1"/>
  <c r="C68" i="8"/>
  <c r="E68" i="8"/>
  <c r="F68" i="8"/>
  <c r="H68" i="8"/>
  <c r="I68" i="8"/>
  <c r="B68" i="8"/>
  <c r="L71" i="8"/>
  <c r="K71" i="8"/>
  <c r="J71" i="8"/>
  <c r="I71" i="8"/>
  <c r="H71" i="8"/>
  <c r="G71" i="8"/>
  <c r="F71" i="8"/>
  <c r="E71" i="8"/>
  <c r="D71" i="8"/>
  <c r="C71" i="8"/>
  <c r="B71" i="8"/>
  <c r="K46" i="8"/>
  <c r="J46" i="8"/>
  <c r="G46" i="8"/>
  <c r="D46" i="8"/>
  <c r="K38" i="8"/>
  <c r="J38" i="8"/>
  <c r="K37" i="8"/>
  <c r="J37" i="8"/>
  <c r="D38" i="8"/>
  <c r="G38" i="8" s="1"/>
  <c r="D37" i="8"/>
  <c r="G37" i="8" s="1"/>
  <c r="C36" i="8"/>
  <c r="E36" i="8"/>
  <c r="F36" i="8"/>
  <c r="H36" i="8"/>
  <c r="I36" i="8"/>
  <c r="B36" i="8"/>
  <c r="C32" i="8"/>
  <c r="I32" i="8"/>
  <c r="C61" i="8"/>
  <c r="D61" i="8"/>
  <c r="E61" i="8"/>
  <c r="F61" i="8"/>
  <c r="G61" i="8"/>
  <c r="H61" i="8"/>
  <c r="I61" i="8"/>
  <c r="J61" i="8"/>
  <c r="K61" i="8"/>
  <c r="L61" i="8"/>
  <c r="D22" i="8"/>
  <c r="D23" i="8"/>
  <c r="D11" i="8"/>
  <c r="E73" i="8" l="1"/>
  <c r="J54" i="8"/>
  <c r="L48" i="8"/>
  <c r="L25" i="8"/>
  <c r="L24" i="8"/>
  <c r="K54" i="8"/>
  <c r="D54" i="8"/>
  <c r="G54" i="8"/>
  <c r="L79" i="8"/>
  <c r="B73" i="8"/>
  <c r="J73" i="8"/>
  <c r="L78" i="8"/>
  <c r="D81" i="8"/>
  <c r="H64" i="8"/>
  <c r="G81" i="8"/>
  <c r="K77" i="8"/>
  <c r="K81" i="8" s="1"/>
  <c r="J77" i="8"/>
  <c r="J81" i="8" s="1"/>
  <c r="B64" i="8"/>
  <c r="E64" i="8"/>
  <c r="G73" i="8"/>
  <c r="I73" i="8"/>
  <c r="C73" i="8"/>
  <c r="K73" i="8"/>
  <c r="I64" i="8"/>
  <c r="C64" i="8"/>
  <c r="H73" i="8"/>
  <c r="D73" i="8"/>
  <c r="F73" i="8"/>
  <c r="L69" i="8"/>
  <c r="L68" i="8" s="1"/>
  <c r="L73" i="8" s="1"/>
  <c r="F64" i="8"/>
  <c r="L37" i="8"/>
  <c r="L38" i="8"/>
  <c r="D36" i="8"/>
  <c r="G36" i="8"/>
  <c r="L46" i="8"/>
  <c r="K36" i="8"/>
  <c r="J36" i="8"/>
  <c r="L54" i="8" l="1"/>
  <c r="L36" i="8"/>
  <c r="L77" i="8"/>
  <c r="L81" i="8" s="1"/>
  <c r="G23" i="8"/>
  <c r="G22" i="8"/>
  <c r="G11" i="8"/>
  <c r="K23" i="8" l="1"/>
  <c r="J23" i="8"/>
  <c r="K22" i="8"/>
  <c r="J22" i="8"/>
  <c r="L22" i="8" l="1"/>
  <c r="L23" i="8"/>
  <c r="D19" i="8"/>
  <c r="D21" i="8"/>
  <c r="G21" i="8" l="1"/>
  <c r="K21" i="8" l="1"/>
  <c r="J21" i="8"/>
  <c r="L21" i="8" l="1"/>
  <c r="G19" i="8"/>
  <c r="K19" i="8" l="1"/>
  <c r="J19" i="8"/>
  <c r="K11" i="8"/>
  <c r="J11" i="8"/>
  <c r="L11" i="8" l="1"/>
  <c r="L19" i="8"/>
  <c r="K13" i="8" l="1"/>
  <c r="K14" i="8"/>
  <c r="K15" i="8"/>
  <c r="K16" i="8"/>
  <c r="K17" i="8"/>
  <c r="J13" i="8"/>
  <c r="J14" i="8"/>
  <c r="J15" i="8"/>
  <c r="J16" i="8"/>
  <c r="J17" i="8"/>
  <c r="K12" i="8"/>
  <c r="J12" i="8"/>
  <c r="G17" i="8"/>
  <c r="G16" i="8"/>
  <c r="G15" i="8"/>
  <c r="G14" i="8"/>
  <c r="G13" i="8"/>
  <c r="G12" i="8"/>
  <c r="G10" i="8" l="1"/>
  <c r="J32" i="8"/>
  <c r="J64" i="8" s="1"/>
  <c r="G32" i="8"/>
  <c r="G64" i="8" s="1"/>
  <c r="K32" i="8"/>
  <c r="K64" i="8" s="1"/>
  <c r="L12" i="8"/>
  <c r="L16" i="8"/>
  <c r="L13" i="8"/>
  <c r="L15" i="8"/>
  <c r="L17" i="8"/>
  <c r="L14" i="8"/>
  <c r="D13" i="8"/>
  <c r="D14" i="8"/>
  <c r="D15" i="8"/>
  <c r="D16" i="8"/>
  <c r="D17" i="8"/>
  <c r="D12" i="8"/>
  <c r="L10" i="8" l="1"/>
  <c r="D10" i="8"/>
  <c r="D32" i="8" s="1"/>
  <c r="D64" i="8" s="1"/>
  <c r="L32" i="8"/>
  <c r="L64" i="8" s="1"/>
</calcChain>
</file>

<file path=xl/sharedStrings.xml><?xml version="1.0" encoding="utf-8"?>
<sst xmlns="http://schemas.openxmlformats.org/spreadsheetml/2006/main" count="70" uniqueCount="58">
  <si>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</si>
  <si>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</si>
  <si>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</si>
  <si>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</si>
  <si>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</si>
  <si>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</si>
  <si>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</si>
  <si>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</si>
  <si>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</si>
  <si>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</si>
  <si>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</si>
  <si>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</si>
  <si>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</si>
  <si>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</si>
  <si>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</si>
  <si>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</si>
  <si>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</si>
  <si>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</si>
  <si>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</si>
  <si>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</si>
  <si>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</si>
  <si>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</si>
  <si>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</si>
  <si>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</si>
  <si>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</si>
  <si>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</si>
  <si>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</si>
  <si>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</si>
  <si>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</si>
  <si>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</si>
  <si>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</si>
  <si>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</si>
  <si>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</si>
  <si>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</si>
  <si>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</si>
  <si>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</si>
  <si>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KOMTHERMÁL Kft-nek nyújtott működési kölcsön visszatérülés</t>
  </si>
  <si>
    <t>Elszámolásból származó bevételek</t>
  </si>
  <si>
    <t>2022. évi bérintézkedések támogatása</t>
  </si>
  <si>
    <t>Komáromi Távhő Kft-nek nyújtott működési kölcsön visszatérülés</t>
  </si>
  <si>
    <t>2022. évi kapott visszatérítendő és vissza nem térítendő támogatások és pénzeszközátvételek előirányzatának módosítása Komárom  Város Önkormányzatánál és Intézményeinél</t>
  </si>
  <si>
    <t>KOMÁROMI POLGÁRMESTERI HIVATAL</t>
  </si>
  <si>
    <t>Országgyűlési választások, népszavazás kiadásainak támogatása</t>
  </si>
  <si>
    <t>KOMÁROMI POLGÁRMESTERI HIVATAL TÁMOGATÁSOK ÉS ÁTVETT PÉNZESZKÖZÖK (VISSZATÉRÍTENDŐ ÉS VISSZA NEM TÉRÍTENDŐ) MINDÖSSZESEN:</t>
  </si>
  <si>
    <t xml:space="preserve"> </t>
  </si>
  <si>
    <t>5/2022.(II.10.) önk rendelet eredeti ei</t>
  </si>
  <si>
    <t>2022. évi népszámlálás végrehajtásával kapcsolatos feladatok kiadásaira</t>
  </si>
  <si>
    <t>TOP-PLUSZ-2.1.1-21-KO1-2022-00002 Önk. ép.energetikai korszerűsítése (Kistáltos, Színes Óvoda)</t>
  </si>
  <si>
    <t>TOP-PLUSZ-3.3.1-21-KO1-2022-0007 Gyermeknevelést támogató hum. inf.fejl. (Gesztenyés Óvoda)</t>
  </si>
  <si>
    <t>Elvonások és befizetések bevételei</t>
  </si>
  <si>
    <t>Magánszemély támogatása az önkormányzat önként vállalt feladataira</t>
  </si>
  <si>
    <t>Ideiglenes védelemre jogosult vagy a menedékes szállása és ellátása utáni támogatás</t>
  </si>
  <si>
    <t>16/2022. (VI.23.) önk rend módosított ei</t>
  </si>
  <si>
    <t>Nyári diákmunka</t>
  </si>
  <si>
    <t>Mikro-, kis- és középvállalk. számára biztosított IPA adókedvezmény miatti bevétel kiesés tám.</t>
  </si>
  <si>
    <t>TOP-7.1.1-16-H-ERFA-2020-00619 Koppánymonostori Dózsa György Művelődési Ház bővítése</t>
  </si>
  <si>
    <t>SKHU/WETA/1901/1.1/026 Kisprojekt Alap</t>
  </si>
  <si>
    <t>21/2022. (X.27.)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</si>
</sst>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33" fillId="0" borderId="0"/>
  </cellStyleXfs>
  <cellXfs count="69">
    <xf numFmtId="0" fontId="0" fillId="0" borderId="0" xfId="0"/>
    <xf numFmtId="0" fontId="21" fillId="0" borderId="0" xfId="74"/>
    <xf numFmtId="3" fontId="21" fillId="0" borderId="0" xfId="74" applyNumberFormat="1"/>
    <xf numFmtId="0" fontId="25" fillId="0" borderId="0" xfId="74" applyFont="1" applyBorder="1"/>
    <xf numFmtId="0" fontId="26" fillId="0" borderId="0" xfId="74" applyFont="1"/>
    <xf numFmtId="3" fontId="26" fillId="0" borderId="0" xfId="74" applyNumberFormat="1" applyFont="1"/>
    <xf numFmtId="0" fontId="21" fillId="0" borderId="0" xfId="74" applyAlignment="1">
      <alignment wrapText="1"/>
    </xf>
    <xf numFmtId="0" fontId="24" fillId="0" borderId="0" xfId="74" applyFont="1" applyBorder="1" applyAlignment="1">
      <alignment wrapText="1"/>
    </xf>
    <xf numFmtId="3" fontId="21" fillId="0" borderId="0" xfId="74" applyNumberFormat="1" applyAlignment="1"/>
    <xf numFmtId="3" fontId="26" fillId="0" borderId="0" xfId="74" applyNumberFormat="1" applyFont="1" applyAlignment="1"/>
    <xf numFmtId="0" fontId="27" fillId="0" borderId="0" xfId="74" applyFont="1"/>
    <xf numFmtId="0" fontId="29" fillId="0" borderId="0" xfId="0" applyFont="1" applyAlignment="1">
      <alignment wrapText="1"/>
    </xf>
    <xf numFmtId="3" fontId="23" fillId="0" borderId="13" xfId="74" applyNumberFormat="1" applyFont="1" applyBorder="1"/>
    <xf numFmtId="3" fontId="28" fillId="0" borderId="13" xfId="74" applyNumberFormat="1" applyFont="1" applyBorder="1"/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6" fillId="0" borderId="0" xfId="74" applyNumberFormat="1" applyFont="1" applyBorder="1"/>
    <xf numFmtId="0" fontId="21" fillId="0" borderId="0" xfId="74" applyAlignment="1">
      <alignment horizontal="right"/>
    </xf>
    <xf numFmtId="3" fontId="21" fillId="0" borderId="13" xfId="74" applyNumberFormat="1" applyBorder="1"/>
    <xf numFmtId="3" fontId="21" fillId="0" borderId="13" xfId="74" applyNumberFormat="1" applyBorder="1" applyAlignment="1"/>
    <xf numFmtId="0" fontId="21" fillId="0" borderId="13" xfId="74" applyBorder="1"/>
    <xf numFmtId="0" fontId="21" fillId="0" borderId="0" xfId="74" applyBorder="1"/>
    <xf numFmtId="0" fontId="26" fillId="0" borderId="0" xfId="74" applyFont="1" applyBorder="1"/>
    <xf numFmtId="0" fontId="27" fillId="0" borderId="0" xfId="74" applyFont="1" applyBorder="1"/>
    <xf numFmtId="3" fontId="22" fillId="0" borderId="13" xfId="74" applyNumberFormat="1" applyFont="1" applyBorder="1"/>
    <xf numFmtId="0" fontId="26" fillId="0" borderId="14" xfId="74" applyFont="1" applyBorder="1" applyAlignment="1">
      <alignment horizontal="center" vertical="center" wrapText="1"/>
    </xf>
    <xf numFmtId="3" fontId="26" fillId="0" borderId="14" xfId="74" applyNumberFormat="1" applyFont="1" applyBorder="1" applyAlignment="1">
      <alignment horizontal="center" vertical="center" wrapText="1"/>
    </xf>
    <xf numFmtId="0" fontId="26" fillId="0" borderId="0" xfId="74" applyFont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3" fontId="21" fillId="47" borderId="13" xfId="74" applyNumberFormat="1" applyFont="1" applyFill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6" fillId="0" borderId="0" xfId="74" applyFont="1"/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3" fontId="21" fillId="47" borderId="13" xfId="74" applyNumberFormat="1" applyFont="1" applyFill="1" applyBorder="1"/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6" fillId="0" borderId="13" xfId="74" applyFont="1" applyBorder="1" applyAlignment="1">
      <alignment horizontal="center" vertical="center" wrapText="1"/>
    </xf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6" fillId="46" borderId="13" xfId="74" applyFont="1" applyFill="1" applyBorder="1" applyAlignment="1">
      <alignment vertical="center" wrapText="1"/>
    </xf>
    <xf numFmtId="3" fontId="26" fillId="46" borderId="13" xfId="74" applyNumberFormat="1" applyFont="1" applyFill="1" applyBorder="1" applyAlignment="1">
      <alignment vertical="center"/>
    </xf>
    <xf numFmtId="0" fontId="32" fillId="0" borderId="13" xfId="74" applyFont="1" applyBorder="1" applyAlignment="1">
      <alignment wrapText="1"/>
    </xf>
    <xf numFmtId="0" fontId="30" fillId="0" borderId="0" xfId="74" applyFont="1" applyBorder="1" applyAlignment="1">
      <alignment horizontal="right"/>
    </xf>
    <xf numFmtId="0" fontId="29" fillId="0" borderId="0" xfId="0" applyFont="1" applyAlignment="1">
      <alignment horizontal="right" wrapText="1"/>
    </xf>
    <xf numFmtId="0" fontId="26" fillId="0" borderId="14" xfId="74" applyFont="1" applyBorder="1" applyAlignment="1">
      <alignment horizontal="center" vertical="center" wrapText="1"/>
    </xf>
    <xf numFmtId="0" fontId="26" fillId="0" borderId="18" xfId="74" applyFont="1" applyBorder="1" applyAlignment="1">
      <alignment horizontal="center" vertical="center" wrapText="1"/>
    </xf>
    <xf numFmtId="0" fontId="31" fillId="0" borderId="0" xfId="74" applyFont="1" applyAlignment="1">
      <alignment horizontal="center" vertical="center" wrapText="1"/>
    </xf>
    <xf numFmtId="3" fontId="21" fillId="0" borderId="0" xfId="74" applyNumberFormat="1" applyFont="1" applyAlignment="1">
      <alignment horizontal="right"/>
    </xf>
    <xf numFmtId="0" fontId="26" fillId="0" borderId="19" xfId="74" applyFont="1" applyBorder="1" applyAlignment="1">
      <alignment horizontal="center" vertical="center" wrapText="1"/>
    </xf>
    <xf numFmtId="3" fontId="26" fillId="0" borderId="13" xfId="74" applyNumberFormat="1" applyFont="1" applyBorder="1" applyAlignment="1">
      <alignment horizontal="center" vertical="center" wrapText="1"/>
    </xf>
    <xf numFmtId="3" fontId="26" fillId="0" borderId="14" xfId="74" applyNumberFormat="1" applyFont="1" applyBorder="1" applyAlignment="1">
      <alignment horizontal="center" vertical="center" wrapText="1"/>
    </xf>
    <xf numFmtId="3" fontId="26" fillId="0" borderId="16" xfId="74" applyNumberFormat="1" applyFont="1" applyBorder="1" applyAlignment="1">
      <alignment horizontal="center" vertical="center" wrapText="1"/>
    </xf>
    <xf numFmtId="3" fontId="26" fillId="0" borderId="15" xfId="74" applyNumberFormat="1" applyFont="1" applyBorder="1" applyAlignment="1">
      <alignment horizontal="center" vertical="center" wrapText="1"/>
    </xf>
    <xf numFmtId="3" fontId="26" fillId="0" borderId="17" xfId="74" applyNumberFormat="1" applyFont="1" applyBorder="1" applyAlignment="1">
      <alignment horizontal="center" vertical="center" wrapText="1"/>
    </xf>
    <xf numFmtId="0" fontId="26" fillId="0" borderId="16" xfId="74" applyFont="1" applyBorder="1" applyAlignment="1">
      <alignment horizontal="center" vertical="center" wrapText="1"/>
    </xf>
    <xf numFmtId="0" fontId="26" fillId="0" borderId="17" xfId="74" applyFont="1" applyBorder="1" applyAlignment="1">
      <alignment horizontal="center" vertical="center" wrapText="1"/>
    </xf>
  </cellXfs>
  <cellStyles count="8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C5AFF968-1962-4327-8A6A-A9EC22D702BE}"/>
    <cellStyle name="Normál 3" xfId="85" xr:uid="{98CC869E-DAA9-4158-BC07-F2D5E47CEDE8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1"/>
  <sheetViews>
    <sheetView tabSelected="1" zoomScaleNormal="100" zoomScaleSheetLayoutView="100" workbookViewId="0">
      <pane ySplit="7" topLeftCell="A8" activePane="bottomLeft" state="frozen"/>
      <selection pane="bottomLeft" activeCell="J6" sqref="J6:L6"/>
    </sheetView>
  </sheetViews>
  <sheetFormatPr defaultRowHeight="12.75" x14ac:dyDescent="0.2"/>
  <cols>
    <col min="1" max="1" width="84.140625" style="6" customWidth="1"/>
    <col min="2" max="2" width="14.7109375" style="2" customWidth="1"/>
    <col min="3" max="3" width="10.7109375" style="1" customWidth="1"/>
    <col min="4" max="4" width="12.7109375" style="8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3" x14ac:dyDescent="0.2">
      <c r="K1" s="60" t="s">
        <v>23</v>
      </c>
      <c r="L1" s="60"/>
    </row>
    <row r="2" spans="1:13" x14ac:dyDescent="0.2">
      <c r="A2" s="7"/>
      <c r="B2" s="3"/>
    </row>
    <row r="3" spans="1:13" ht="32.25" customHeight="1" x14ac:dyDescent="0.2">
      <c r="A3" s="59" t="s">
        <v>40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12.75" customHeight="1" x14ac:dyDescent="0.2">
      <c r="A4" s="56"/>
      <c r="B4" s="56"/>
      <c r="C4" s="11"/>
    </row>
    <row r="5" spans="1:13" ht="15.75" x14ac:dyDescent="0.25">
      <c r="A5" s="55"/>
      <c r="B5" s="55"/>
      <c r="L5" s="17" t="s">
        <v>22</v>
      </c>
    </row>
    <row r="6" spans="1:13" ht="38.25" customHeight="1" x14ac:dyDescent="0.2">
      <c r="A6" s="57" t="s">
        <v>16</v>
      </c>
      <c r="B6" s="57" t="s">
        <v>29</v>
      </c>
      <c r="C6" s="57" t="s">
        <v>27</v>
      </c>
      <c r="D6" s="62" t="s">
        <v>45</v>
      </c>
      <c r="E6" s="64" t="s">
        <v>52</v>
      </c>
      <c r="F6" s="65"/>
      <c r="G6" s="66"/>
      <c r="H6" s="67" t="s">
        <v>28</v>
      </c>
      <c r="I6" s="68"/>
      <c r="J6" s="64" t="s">
        <v>57</v>
      </c>
      <c r="K6" s="65"/>
      <c r="L6" s="66"/>
    </row>
    <row r="7" spans="1:13" ht="51" x14ac:dyDescent="0.2">
      <c r="A7" s="58"/>
      <c r="B7" s="58"/>
      <c r="C7" s="61"/>
      <c r="D7" s="63"/>
      <c r="E7" s="25" t="s">
        <v>29</v>
      </c>
      <c r="F7" s="26" t="s">
        <v>27</v>
      </c>
      <c r="G7" s="25" t="s">
        <v>30</v>
      </c>
      <c r="H7" s="25" t="s">
        <v>29</v>
      </c>
      <c r="I7" s="26" t="s">
        <v>27</v>
      </c>
      <c r="J7" s="25" t="s">
        <v>29</v>
      </c>
      <c r="K7" s="26" t="s">
        <v>27</v>
      </c>
      <c r="L7" s="45" t="s">
        <v>30</v>
      </c>
      <c r="M7" s="21"/>
    </row>
    <row r="8" spans="1:13" x14ac:dyDescent="0.2">
      <c r="A8" s="30" t="s">
        <v>0</v>
      </c>
      <c r="B8" s="31"/>
      <c r="C8" s="18"/>
      <c r="D8" s="19"/>
      <c r="E8" s="18"/>
      <c r="F8" s="20"/>
      <c r="G8" s="20"/>
      <c r="H8" s="20"/>
      <c r="I8" s="20"/>
      <c r="J8" s="20"/>
      <c r="K8" s="20"/>
      <c r="L8" s="20"/>
      <c r="M8" s="21"/>
    </row>
    <row r="9" spans="1:13" x14ac:dyDescent="0.2">
      <c r="A9" s="28"/>
      <c r="B9" s="29"/>
      <c r="C9" s="18"/>
      <c r="D9" s="19"/>
      <c r="E9" s="18"/>
      <c r="F9" s="20"/>
      <c r="G9" s="20"/>
      <c r="H9" s="20"/>
      <c r="I9" s="20"/>
      <c r="J9" s="20"/>
      <c r="K9" s="20"/>
      <c r="L9" s="20"/>
      <c r="M9" s="21"/>
    </row>
    <row r="10" spans="1:13" s="4" customFormat="1" x14ac:dyDescent="0.2">
      <c r="A10" s="30" t="s">
        <v>8</v>
      </c>
      <c r="B10" s="31">
        <f>SUM(B11:B27)</f>
        <v>1532244</v>
      </c>
      <c r="C10" s="49">
        <f t="shared" ref="C10:L10" si="0">SUM(C11:C27)</f>
        <v>6847</v>
      </c>
      <c r="D10" s="49">
        <f t="shared" si="0"/>
        <v>1539091</v>
      </c>
      <c r="E10" s="49">
        <f t="shared" si="0"/>
        <v>1666887</v>
      </c>
      <c r="F10" s="49">
        <f t="shared" si="0"/>
        <v>10759</v>
      </c>
      <c r="G10" s="49">
        <f t="shared" si="0"/>
        <v>1677646</v>
      </c>
      <c r="H10" s="49">
        <f>SUM(H11:H27)</f>
        <v>187874</v>
      </c>
      <c r="I10" s="49">
        <f t="shared" si="0"/>
        <v>0</v>
      </c>
      <c r="J10" s="49">
        <f>SUM(J11:J27)</f>
        <v>1854761</v>
      </c>
      <c r="K10" s="49">
        <f>SUM(K11:K27)</f>
        <v>10759</v>
      </c>
      <c r="L10" s="49">
        <f t="shared" si="0"/>
        <v>1865520</v>
      </c>
      <c r="M10" s="22"/>
    </row>
    <row r="11" spans="1:13" s="4" customFormat="1" x14ac:dyDescent="0.2">
      <c r="A11" s="28" t="s">
        <v>32</v>
      </c>
      <c r="B11" s="29">
        <v>426552</v>
      </c>
      <c r="C11" s="29"/>
      <c r="D11" s="29">
        <f>SUM(B11:C11)</f>
        <v>426552</v>
      </c>
      <c r="E11" s="29">
        <v>426552</v>
      </c>
      <c r="F11" s="29"/>
      <c r="G11" s="29">
        <f>SUM(E11:F11)</f>
        <v>426552</v>
      </c>
      <c r="H11" s="29"/>
      <c r="I11" s="29"/>
      <c r="J11" s="29">
        <f>SUM(E11,H11)</f>
        <v>426552</v>
      </c>
      <c r="K11" s="29">
        <f>SUM(F11,I11)</f>
        <v>0</v>
      </c>
      <c r="L11" s="29">
        <f>SUM(J11:K11)</f>
        <v>426552</v>
      </c>
      <c r="M11" s="22"/>
    </row>
    <row r="12" spans="1:13" x14ac:dyDescent="0.2">
      <c r="A12" s="28" t="s">
        <v>17</v>
      </c>
      <c r="B12" s="29">
        <v>423272</v>
      </c>
      <c r="C12" s="29"/>
      <c r="D12" s="29">
        <f>SUM(B12:C12)</f>
        <v>423272</v>
      </c>
      <c r="E12" s="29">
        <v>423272</v>
      </c>
      <c r="F12" s="29"/>
      <c r="G12" s="29">
        <f>SUM(E12:F12)</f>
        <v>423272</v>
      </c>
      <c r="H12" s="29">
        <v>60</v>
      </c>
      <c r="I12" s="29"/>
      <c r="J12" s="29">
        <f>SUM(E12,H12)</f>
        <v>423332</v>
      </c>
      <c r="K12" s="29">
        <f>SUM(F12,I12)</f>
        <v>0</v>
      </c>
      <c r="L12" s="29">
        <f>SUM(J12:K12)</f>
        <v>423332</v>
      </c>
      <c r="M12" s="21"/>
    </row>
    <row r="13" spans="1:13" x14ac:dyDescent="0.2">
      <c r="A13" s="28" t="s">
        <v>33</v>
      </c>
      <c r="B13" s="29">
        <v>327440</v>
      </c>
      <c r="C13" s="29"/>
      <c r="D13" s="29">
        <f t="shared" ref="D13:D23" si="1">SUM(B13:C13)</f>
        <v>327440</v>
      </c>
      <c r="E13" s="29">
        <v>380343</v>
      </c>
      <c r="F13" s="29"/>
      <c r="G13" s="29">
        <f t="shared" ref="G13:G26" si="2">SUM(E13:F13)</f>
        <v>380343</v>
      </c>
      <c r="H13" s="29">
        <f>26156+4744</f>
        <v>30900</v>
      </c>
      <c r="I13" s="29"/>
      <c r="J13" s="29">
        <f t="shared" ref="J13:J27" si="3">SUM(E13,H13)</f>
        <v>411243</v>
      </c>
      <c r="K13" s="29">
        <f t="shared" ref="K13:K27" si="4">SUM(F13,I13)</f>
        <v>0</v>
      </c>
      <c r="L13" s="29">
        <f t="shared" ref="L13:L27" si="5">SUM(J13:K13)</f>
        <v>411243</v>
      </c>
      <c r="M13" s="21"/>
    </row>
    <row r="14" spans="1:13" x14ac:dyDescent="0.2">
      <c r="A14" s="28" t="s">
        <v>34</v>
      </c>
      <c r="B14" s="29">
        <v>149922</v>
      </c>
      <c r="C14" s="29"/>
      <c r="D14" s="29">
        <f t="shared" si="1"/>
        <v>149922</v>
      </c>
      <c r="E14" s="29">
        <v>216142</v>
      </c>
      <c r="F14" s="29"/>
      <c r="G14" s="29">
        <f t="shared" si="2"/>
        <v>216142</v>
      </c>
      <c r="H14" s="29">
        <v>2569</v>
      </c>
      <c r="I14" s="29"/>
      <c r="J14" s="29">
        <f t="shared" si="3"/>
        <v>218711</v>
      </c>
      <c r="K14" s="29">
        <f t="shared" si="4"/>
        <v>0</v>
      </c>
      <c r="L14" s="29">
        <f t="shared" si="5"/>
        <v>218711</v>
      </c>
      <c r="M14" s="21"/>
    </row>
    <row r="15" spans="1:13" x14ac:dyDescent="0.2">
      <c r="A15" s="28" t="s">
        <v>18</v>
      </c>
      <c r="B15" s="29">
        <v>42448</v>
      </c>
      <c r="C15" s="29"/>
      <c r="D15" s="29">
        <f t="shared" si="1"/>
        <v>42448</v>
      </c>
      <c r="E15" s="29">
        <v>42448</v>
      </c>
      <c r="F15" s="29"/>
      <c r="G15" s="29">
        <f t="shared" si="2"/>
        <v>42448</v>
      </c>
      <c r="H15" s="29"/>
      <c r="I15" s="29"/>
      <c r="J15" s="29">
        <f t="shared" si="3"/>
        <v>42448</v>
      </c>
      <c r="K15" s="29">
        <f t="shared" si="4"/>
        <v>0</v>
      </c>
      <c r="L15" s="29">
        <f t="shared" si="5"/>
        <v>42448</v>
      </c>
      <c r="M15" s="21"/>
    </row>
    <row r="16" spans="1:13" x14ac:dyDescent="0.2">
      <c r="A16" s="28" t="s">
        <v>35</v>
      </c>
      <c r="B16" s="29">
        <v>18700</v>
      </c>
      <c r="C16" s="29"/>
      <c r="D16" s="29">
        <f t="shared" si="1"/>
        <v>18700</v>
      </c>
      <c r="E16" s="29">
        <v>18700</v>
      </c>
      <c r="F16" s="29"/>
      <c r="G16" s="29">
        <f t="shared" si="2"/>
        <v>18700</v>
      </c>
      <c r="H16" s="29"/>
      <c r="I16" s="29"/>
      <c r="J16" s="29">
        <f t="shared" si="3"/>
        <v>18700</v>
      </c>
      <c r="K16" s="29">
        <f t="shared" si="4"/>
        <v>0</v>
      </c>
      <c r="L16" s="29">
        <f t="shared" si="5"/>
        <v>18700</v>
      </c>
      <c r="M16" s="21"/>
    </row>
    <row r="17" spans="1:13" x14ac:dyDescent="0.2">
      <c r="A17" s="28" t="s">
        <v>37</v>
      </c>
      <c r="B17" s="29">
        <v>5244</v>
      </c>
      <c r="C17" s="29"/>
      <c r="D17" s="29">
        <f t="shared" si="1"/>
        <v>5244</v>
      </c>
      <c r="E17" s="29">
        <v>1497</v>
      </c>
      <c r="F17" s="29"/>
      <c r="G17" s="29">
        <f t="shared" si="2"/>
        <v>1497</v>
      </c>
      <c r="H17" s="29"/>
      <c r="I17" s="29"/>
      <c r="J17" s="29">
        <f t="shared" si="3"/>
        <v>1497</v>
      </c>
      <c r="K17" s="29">
        <f t="shared" si="4"/>
        <v>0</v>
      </c>
      <c r="L17" s="29">
        <f t="shared" si="5"/>
        <v>1497</v>
      </c>
      <c r="M17" s="21"/>
    </row>
    <row r="18" spans="1:13" x14ac:dyDescent="0.2">
      <c r="A18" s="46" t="s">
        <v>49</v>
      </c>
      <c r="B18" s="47"/>
      <c r="C18" s="47"/>
      <c r="D18" s="47"/>
      <c r="E18" s="47">
        <v>5244</v>
      </c>
      <c r="F18" s="47"/>
      <c r="G18" s="47">
        <f t="shared" si="2"/>
        <v>5244</v>
      </c>
      <c r="H18" s="47"/>
      <c r="I18" s="47"/>
      <c r="J18" s="47">
        <f t="shared" si="3"/>
        <v>5244</v>
      </c>
      <c r="K18" s="47">
        <f t="shared" si="4"/>
        <v>0</v>
      </c>
      <c r="L18" s="47">
        <f t="shared" si="5"/>
        <v>5244</v>
      </c>
      <c r="M18" s="21"/>
    </row>
    <row r="19" spans="1:13" x14ac:dyDescent="0.2">
      <c r="A19" s="28" t="s">
        <v>26</v>
      </c>
      <c r="B19" s="29">
        <v>4500</v>
      </c>
      <c r="C19" s="29"/>
      <c r="D19" s="29">
        <f t="shared" si="1"/>
        <v>4500</v>
      </c>
      <c r="E19" s="29">
        <v>4500</v>
      </c>
      <c r="F19" s="29"/>
      <c r="G19" s="29">
        <f t="shared" si="2"/>
        <v>4500</v>
      </c>
      <c r="H19" s="29"/>
      <c r="I19" s="29"/>
      <c r="J19" s="29">
        <f t="shared" si="3"/>
        <v>4500</v>
      </c>
      <c r="K19" s="29">
        <f t="shared" si="4"/>
        <v>0</v>
      </c>
      <c r="L19" s="29">
        <f t="shared" si="5"/>
        <v>4500</v>
      </c>
      <c r="M19" s="21"/>
    </row>
    <row r="20" spans="1:13" x14ac:dyDescent="0.2">
      <c r="A20" s="46" t="s">
        <v>53</v>
      </c>
      <c r="B20" s="47"/>
      <c r="C20" s="47"/>
      <c r="D20" s="47"/>
      <c r="E20" s="47"/>
      <c r="F20" s="47"/>
      <c r="G20" s="47"/>
      <c r="H20" s="47">
        <v>1393</v>
      </c>
      <c r="I20" s="47"/>
      <c r="J20" s="47">
        <f t="shared" si="3"/>
        <v>1393</v>
      </c>
      <c r="K20" s="47">
        <f t="shared" si="4"/>
        <v>0</v>
      </c>
      <c r="L20" s="47">
        <f t="shared" si="5"/>
        <v>1393</v>
      </c>
      <c r="M20" s="21"/>
    </row>
    <row r="21" spans="1:13" x14ac:dyDescent="0.2">
      <c r="A21" s="28" t="s">
        <v>24</v>
      </c>
      <c r="B21" s="29"/>
      <c r="C21" s="29">
        <v>2220</v>
      </c>
      <c r="D21" s="29">
        <f t="shared" si="1"/>
        <v>2220</v>
      </c>
      <c r="E21" s="29"/>
      <c r="F21" s="29">
        <v>2220</v>
      </c>
      <c r="G21" s="29">
        <f t="shared" si="2"/>
        <v>2220</v>
      </c>
      <c r="H21" s="29"/>
      <c r="I21" s="29"/>
      <c r="J21" s="29">
        <f t="shared" si="3"/>
        <v>0</v>
      </c>
      <c r="K21" s="29">
        <f t="shared" si="4"/>
        <v>2220</v>
      </c>
      <c r="L21" s="29">
        <f t="shared" si="5"/>
        <v>2220</v>
      </c>
      <c r="M21" s="21"/>
    </row>
    <row r="22" spans="1:13" x14ac:dyDescent="0.2">
      <c r="A22" s="28" t="s">
        <v>19</v>
      </c>
      <c r="B22" s="29"/>
      <c r="C22" s="29">
        <v>4627</v>
      </c>
      <c r="D22" s="29">
        <f t="shared" si="1"/>
        <v>4627</v>
      </c>
      <c r="E22" s="29"/>
      <c r="F22" s="29">
        <v>4627</v>
      </c>
      <c r="G22" s="29">
        <f t="shared" si="2"/>
        <v>4627</v>
      </c>
      <c r="H22" s="29"/>
      <c r="I22" s="29"/>
      <c r="J22" s="29">
        <f t="shared" si="3"/>
        <v>0</v>
      </c>
      <c r="K22" s="29">
        <f t="shared" si="4"/>
        <v>4627</v>
      </c>
      <c r="L22" s="29">
        <f t="shared" si="5"/>
        <v>4627</v>
      </c>
      <c r="M22" s="21"/>
    </row>
    <row r="23" spans="1:13" x14ac:dyDescent="0.2">
      <c r="A23" s="29" t="s">
        <v>38</v>
      </c>
      <c r="B23" s="29">
        <v>134166</v>
      </c>
      <c r="C23" s="29"/>
      <c r="D23" s="29">
        <f t="shared" si="1"/>
        <v>134166</v>
      </c>
      <c r="E23" s="29">
        <v>134166</v>
      </c>
      <c r="F23" s="29"/>
      <c r="G23" s="29">
        <f t="shared" si="2"/>
        <v>134166</v>
      </c>
      <c r="H23" s="29"/>
      <c r="I23" s="29"/>
      <c r="J23" s="29">
        <f t="shared" si="3"/>
        <v>134166</v>
      </c>
      <c r="K23" s="29">
        <f t="shared" si="4"/>
        <v>0</v>
      </c>
      <c r="L23" s="29">
        <f t="shared" si="5"/>
        <v>134166</v>
      </c>
      <c r="M23" s="21"/>
    </row>
    <row r="24" spans="1:13" ht="12.75" customHeight="1" x14ac:dyDescent="0.2">
      <c r="A24" s="46" t="s">
        <v>48</v>
      </c>
      <c r="B24" s="47"/>
      <c r="C24" s="47"/>
      <c r="D24" s="47"/>
      <c r="E24" s="47">
        <v>8532</v>
      </c>
      <c r="F24" s="47"/>
      <c r="G24" s="47">
        <f t="shared" si="2"/>
        <v>8532</v>
      </c>
      <c r="H24" s="47"/>
      <c r="I24" s="47"/>
      <c r="J24" s="47">
        <f t="shared" si="3"/>
        <v>8532</v>
      </c>
      <c r="K24" s="47">
        <f t="shared" si="4"/>
        <v>0</v>
      </c>
      <c r="L24" s="47">
        <f t="shared" si="5"/>
        <v>8532</v>
      </c>
      <c r="M24" s="21"/>
    </row>
    <row r="25" spans="1:13" ht="12.75" customHeight="1" x14ac:dyDescent="0.2">
      <c r="A25" s="46" t="s">
        <v>47</v>
      </c>
      <c r="B25" s="29"/>
      <c r="C25" s="29"/>
      <c r="D25" s="29"/>
      <c r="E25" s="29">
        <v>5491</v>
      </c>
      <c r="F25" s="29"/>
      <c r="G25" s="29">
        <f t="shared" si="2"/>
        <v>5491</v>
      </c>
      <c r="H25" s="29"/>
      <c r="I25" s="29"/>
      <c r="J25" s="47">
        <f t="shared" si="3"/>
        <v>5491</v>
      </c>
      <c r="K25" s="47">
        <f t="shared" si="4"/>
        <v>0</v>
      </c>
      <c r="L25" s="47">
        <f t="shared" si="5"/>
        <v>5491</v>
      </c>
      <c r="M25" s="21"/>
    </row>
    <row r="26" spans="1:13" ht="12.75" customHeight="1" x14ac:dyDescent="0.2">
      <c r="A26" s="46" t="s">
        <v>51</v>
      </c>
      <c r="B26" s="47"/>
      <c r="C26" s="47"/>
      <c r="D26" s="47"/>
      <c r="E26" s="47"/>
      <c r="F26" s="47">
        <v>3912</v>
      </c>
      <c r="G26" s="47">
        <f t="shared" si="2"/>
        <v>3912</v>
      </c>
      <c r="H26" s="47"/>
      <c r="I26" s="47"/>
      <c r="J26" s="47">
        <f t="shared" si="3"/>
        <v>0</v>
      </c>
      <c r="K26" s="47">
        <f t="shared" si="4"/>
        <v>3912</v>
      </c>
      <c r="L26" s="47">
        <f t="shared" si="5"/>
        <v>3912</v>
      </c>
      <c r="M26" s="21"/>
    </row>
    <row r="27" spans="1:13" ht="12.75" customHeight="1" x14ac:dyDescent="0.2">
      <c r="A27" s="46" t="s">
        <v>54</v>
      </c>
      <c r="B27" s="47"/>
      <c r="C27" s="47"/>
      <c r="D27" s="47"/>
      <c r="E27" s="47"/>
      <c r="F27" s="47"/>
      <c r="G27" s="47"/>
      <c r="H27" s="47">
        <v>152952</v>
      </c>
      <c r="I27" s="47"/>
      <c r="J27" s="47">
        <f t="shared" si="3"/>
        <v>152952</v>
      </c>
      <c r="K27" s="47">
        <f t="shared" si="4"/>
        <v>0</v>
      </c>
      <c r="L27" s="47">
        <f t="shared" si="5"/>
        <v>152952</v>
      </c>
      <c r="M27" s="21"/>
    </row>
    <row r="28" spans="1:13" ht="12.75" customHeight="1" x14ac:dyDescent="0.2">
      <c r="A28" s="46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21"/>
    </row>
    <row r="29" spans="1:13" x14ac:dyDescent="0.2">
      <c r="A29" s="30" t="s">
        <v>9</v>
      </c>
      <c r="B29" s="31">
        <f>SUM(B30)</f>
        <v>0</v>
      </c>
      <c r="C29" s="49">
        <f t="shared" ref="C29:L29" si="6">SUM(C30)</f>
        <v>0</v>
      </c>
      <c r="D29" s="49">
        <f t="shared" si="6"/>
        <v>0</v>
      </c>
      <c r="E29" s="49">
        <f t="shared" si="6"/>
        <v>0</v>
      </c>
      <c r="F29" s="49">
        <f t="shared" si="6"/>
        <v>995</v>
      </c>
      <c r="G29" s="49">
        <f t="shared" si="6"/>
        <v>995</v>
      </c>
      <c r="H29" s="49">
        <f t="shared" si="6"/>
        <v>0</v>
      </c>
      <c r="I29" s="49">
        <f t="shared" si="6"/>
        <v>0</v>
      </c>
      <c r="J29" s="49">
        <f t="shared" si="6"/>
        <v>0</v>
      </c>
      <c r="K29" s="49">
        <f t="shared" si="6"/>
        <v>995</v>
      </c>
      <c r="L29" s="49">
        <f t="shared" si="6"/>
        <v>995</v>
      </c>
      <c r="M29" s="21"/>
    </row>
    <row r="30" spans="1:13" x14ac:dyDescent="0.2">
      <c r="A30" s="46" t="s">
        <v>50</v>
      </c>
      <c r="B30" s="47"/>
      <c r="C30" s="47"/>
      <c r="D30" s="47"/>
      <c r="E30" s="47"/>
      <c r="F30" s="47">
        <v>995</v>
      </c>
      <c r="G30" s="47">
        <f>SUM(E30:F30)</f>
        <v>995</v>
      </c>
      <c r="H30" s="47"/>
      <c r="I30" s="47"/>
      <c r="J30" s="47">
        <f>SUM(E30,H30)</f>
        <v>0</v>
      </c>
      <c r="K30" s="47">
        <f>SUM(F30,I30)</f>
        <v>995</v>
      </c>
      <c r="L30" s="47">
        <f>SUM(J30:K30)</f>
        <v>995</v>
      </c>
      <c r="M30" s="21"/>
    </row>
    <row r="31" spans="1:13" x14ac:dyDescent="0.2">
      <c r="A31" s="28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21"/>
    </row>
    <row r="32" spans="1:13" x14ac:dyDescent="0.2">
      <c r="A32" s="32" t="s">
        <v>10</v>
      </c>
      <c r="B32" s="33">
        <f>SUM(B10,B29)</f>
        <v>1532244</v>
      </c>
      <c r="C32" s="33">
        <f t="shared" ref="C32:K32" si="7">SUM(C10,C29)</f>
        <v>6847</v>
      </c>
      <c r="D32" s="33">
        <f t="shared" si="7"/>
        <v>1539091</v>
      </c>
      <c r="E32" s="33">
        <f t="shared" si="7"/>
        <v>1666887</v>
      </c>
      <c r="F32" s="33">
        <f t="shared" si="7"/>
        <v>11754</v>
      </c>
      <c r="G32" s="33">
        <f t="shared" si="7"/>
        <v>1678641</v>
      </c>
      <c r="H32" s="33">
        <f t="shared" si="7"/>
        <v>187874</v>
      </c>
      <c r="I32" s="33">
        <f t="shared" si="7"/>
        <v>0</v>
      </c>
      <c r="J32" s="33">
        <f t="shared" si="7"/>
        <v>1854761</v>
      </c>
      <c r="K32" s="33">
        <f t="shared" si="7"/>
        <v>11754</v>
      </c>
      <c r="L32" s="33">
        <f>SUM(L10,L29)</f>
        <v>1866515</v>
      </c>
      <c r="M32" s="21"/>
    </row>
    <row r="33" spans="1:13" s="4" customFormat="1" x14ac:dyDescent="0.2">
      <c r="A33" s="28"/>
      <c r="B33" s="29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22"/>
    </row>
    <row r="34" spans="1:13" ht="25.5" x14ac:dyDescent="0.2">
      <c r="A34" s="30" t="s">
        <v>6</v>
      </c>
      <c r="B34" s="31">
        <v>0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21"/>
    </row>
    <row r="35" spans="1:13" s="10" customFormat="1" ht="13.5" x14ac:dyDescent="0.25">
      <c r="A35" s="28"/>
      <c r="B35" s="29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23"/>
    </row>
    <row r="36" spans="1:13" ht="25.5" x14ac:dyDescent="0.2">
      <c r="A36" s="30" t="s">
        <v>1</v>
      </c>
      <c r="B36" s="31">
        <f>SUM(B37:B38)</f>
        <v>17500</v>
      </c>
      <c r="C36" s="31">
        <f t="shared" ref="C36:L36" si="8">SUM(C37:C38)</f>
        <v>195000</v>
      </c>
      <c r="D36" s="31">
        <f t="shared" si="8"/>
        <v>212500</v>
      </c>
      <c r="E36" s="31">
        <f t="shared" si="8"/>
        <v>17500</v>
      </c>
      <c r="F36" s="31">
        <f t="shared" si="8"/>
        <v>195000</v>
      </c>
      <c r="G36" s="31">
        <f t="shared" si="8"/>
        <v>230000</v>
      </c>
      <c r="H36" s="31">
        <f t="shared" si="8"/>
        <v>0</v>
      </c>
      <c r="I36" s="31">
        <f t="shared" si="8"/>
        <v>-187950</v>
      </c>
      <c r="J36" s="31">
        <f t="shared" si="8"/>
        <v>17500</v>
      </c>
      <c r="K36" s="31">
        <f t="shared" si="8"/>
        <v>7050</v>
      </c>
      <c r="L36" s="31">
        <f t="shared" si="8"/>
        <v>24550</v>
      </c>
      <c r="M36" s="21"/>
    </row>
    <row r="37" spans="1:13" x14ac:dyDescent="0.2">
      <c r="A37" s="28" t="s">
        <v>36</v>
      </c>
      <c r="B37" s="29"/>
      <c r="C37" s="29">
        <v>195000</v>
      </c>
      <c r="D37" s="29">
        <f>SUM(B37:C37)</f>
        <v>195000</v>
      </c>
      <c r="E37" s="29"/>
      <c r="F37" s="29">
        <v>195000</v>
      </c>
      <c r="G37" s="29">
        <f>SUM(D37:E37)</f>
        <v>195000</v>
      </c>
      <c r="H37" s="29"/>
      <c r="I37" s="29">
        <v>-187950</v>
      </c>
      <c r="J37" s="29">
        <f>SUM(E37,H37)</f>
        <v>0</v>
      </c>
      <c r="K37" s="29">
        <f>SUM(F37,I37)</f>
        <v>7050</v>
      </c>
      <c r="L37" s="29">
        <f>SUM(J37:K37)</f>
        <v>7050</v>
      </c>
      <c r="M37" s="21"/>
    </row>
    <row r="38" spans="1:13" x14ac:dyDescent="0.2">
      <c r="A38" s="28" t="s">
        <v>39</v>
      </c>
      <c r="B38" s="29">
        <v>17500</v>
      </c>
      <c r="C38" s="29"/>
      <c r="D38" s="29">
        <f>SUM(B38:C38)</f>
        <v>17500</v>
      </c>
      <c r="E38" s="29">
        <v>17500</v>
      </c>
      <c r="F38" s="29"/>
      <c r="G38" s="29">
        <f>SUM(D38:E38)</f>
        <v>35000</v>
      </c>
      <c r="H38" s="29"/>
      <c r="I38" s="29"/>
      <c r="J38" s="29">
        <f>SUM(E38,H38)</f>
        <v>17500</v>
      </c>
      <c r="K38" s="29">
        <f>SUM(F38,I38)</f>
        <v>0</v>
      </c>
      <c r="L38" s="29">
        <f>SUM(J38:K38)</f>
        <v>17500</v>
      </c>
      <c r="M38" s="21"/>
    </row>
    <row r="39" spans="1:13" s="4" customFormat="1" x14ac:dyDescent="0.2">
      <c r="A39" s="28"/>
      <c r="B39" s="29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22"/>
    </row>
    <row r="40" spans="1:13" s="4" customFormat="1" x14ac:dyDescent="0.2">
      <c r="A40" s="30" t="s">
        <v>13</v>
      </c>
      <c r="B40" s="31">
        <v>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22"/>
    </row>
    <row r="41" spans="1:13" x14ac:dyDescent="0.2">
      <c r="A41" s="28"/>
      <c r="B41" s="29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1"/>
    </row>
    <row r="42" spans="1:13" s="4" customFormat="1" x14ac:dyDescent="0.2">
      <c r="A42" s="32" t="s">
        <v>14</v>
      </c>
      <c r="B42" s="33">
        <v>212500</v>
      </c>
      <c r="C42" s="33">
        <v>212500</v>
      </c>
      <c r="D42" s="33">
        <v>212500</v>
      </c>
      <c r="E42" s="33">
        <v>212500</v>
      </c>
      <c r="F42" s="33">
        <v>212500</v>
      </c>
      <c r="G42" s="33">
        <v>212500</v>
      </c>
      <c r="H42" s="33">
        <v>212500</v>
      </c>
      <c r="I42" s="33">
        <v>212500</v>
      </c>
      <c r="J42" s="33">
        <v>212500</v>
      </c>
      <c r="K42" s="33">
        <v>212500</v>
      </c>
      <c r="L42" s="33">
        <v>212500</v>
      </c>
      <c r="M42" s="22"/>
    </row>
    <row r="43" spans="1:13" x14ac:dyDescent="0.2">
      <c r="A43" s="28"/>
      <c r="B43" s="29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1"/>
    </row>
    <row r="44" spans="1:13" s="10" customFormat="1" ht="13.5" x14ac:dyDescent="0.25">
      <c r="A44" s="28"/>
      <c r="B44" s="29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23"/>
    </row>
    <row r="45" spans="1:13" x14ac:dyDescent="0.2">
      <c r="A45" s="30" t="s">
        <v>7</v>
      </c>
      <c r="B45" s="31">
        <f>SUM(B46:B50)</f>
        <v>157734</v>
      </c>
      <c r="C45" s="49">
        <f t="shared" ref="C45:L45" si="9">SUM(C46:C50)</f>
        <v>0</v>
      </c>
      <c r="D45" s="49">
        <f t="shared" si="9"/>
        <v>157734</v>
      </c>
      <c r="E45" s="49">
        <f t="shared" si="9"/>
        <v>818556</v>
      </c>
      <c r="F45" s="49">
        <f t="shared" si="9"/>
        <v>0</v>
      </c>
      <c r="G45" s="49">
        <f t="shared" si="9"/>
        <v>818556</v>
      </c>
      <c r="H45" s="49">
        <f t="shared" si="9"/>
        <v>10003</v>
      </c>
      <c r="I45" s="49">
        <f t="shared" si="9"/>
        <v>0</v>
      </c>
      <c r="J45" s="49">
        <f t="shared" si="9"/>
        <v>828559</v>
      </c>
      <c r="K45" s="49">
        <f t="shared" si="9"/>
        <v>0</v>
      </c>
      <c r="L45" s="49">
        <f t="shared" si="9"/>
        <v>828559</v>
      </c>
      <c r="M45" s="21"/>
    </row>
    <row r="46" spans="1:13" x14ac:dyDescent="0.2">
      <c r="A46" s="29" t="s">
        <v>31</v>
      </c>
      <c r="B46" s="34">
        <v>157734</v>
      </c>
      <c r="C46" s="34"/>
      <c r="D46" s="34">
        <f>SUM(B46:C46)</f>
        <v>157734</v>
      </c>
      <c r="E46" s="34">
        <v>157734</v>
      </c>
      <c r="F46" s="34"/>
      <c r="G46" s="34">
        <f>SUM(E46:F46)</f>
        <v>157734</v>
      </c>
      <c r="H46" s="34"/>
      <c r="I46" s="34"/>
      <c r="J46" s="34">
        <f t="shared" ref="J46:K50" si="10">SUM(E46,H46)</f>
        <v>157734</v>
      </c>
      <c r="K46" s="34">
        <f t="shared" si="10"/>
        <v>0</v>
      </c>
      <c r="L46" s="34">
        <f>SUM(J46:K46)</f>
        <v>157734</v>
      </c>
      <c r="M46" s="21"/>
    </row>
    <row r="47" spans="1:13" ht="12.75" customHeight="1" x14ac:dyDescent="0.2">
      <c r="A47" s="46" t="s">
        <v>48</v>
      </c>
      <c r="B47" s="42"/>
      <c r="C47" s="42"/>
      <c r="D47" s="42"/>
      <c r="E47" s="42">
        <v>470950</v>
      </c>
      <c r="F47" s="42"/>
      <c r="G47" s="42">
        <f t="shared" ref="G47:G48" si="11">SUM(E47:F47)</f>
        <v>470950</v>
      </c>
      <c r="H47" s="42"/>
      <c r="I47" s="42"/>
      <c r="J47" s="42">
        <f t="shared" si="10"/>
        <v>470950</v>
      </c>
      <c r="K47" s="42">
        <f t="shared" si="10"/>
        <v>0</v>
      </c>
      <c r="L47" s="42">
        <f>SUM(J47:K47)</f>
        <v>470950</v>
      </c>
      <c r="M47" s="21"/>
    </row>
    <row r="48" spans="1:13" ht="12.75" customHeight="1" x14ac:dyDescent="0.2">
      <c r="A48" s="46" t="s">
        <v>47</v>
      </c>
      <c r="B48" s="42"/>
      <c r="C48" s="42"/>
      <c r="D48" s="42"/>
      <c r="E48" s="42">
        <v>189872</v>
      </c>
      <c r="F48" s="42"/>
      <c r="G48" s="42">
        <f t="shared" si="11"/>
        <v>189872</v>
      </c>
      <c r="H48" s="42"/>
      <c r="I48" s="42"/>
      <c r="J48" s="42">
        <f t="shared" si="10"/>
        <v>189872</v>
      </c>
      <c r="K48" s="42">
        <f t="shared" si="10"/>
        <v>0</v>
      </c>
      <c r="L48" s="42">
        <f>SUM(J48:K48)</f>
        <v>189872</v>
      </c>
      <c r="M48" s="21"/>
    </row>
    <row r="49" spans="1:15" ht="12.75" customHeight="1" x14ac:dyDescent="0.2">
      <c r="A49" s="46" t="s">
        <v>55</v>
      </c>
      <c r="B49" s="42"/>
      <c r="C49" s="42"/>
      <c r="D49" s="42"/>
      <c r="E49" s="42"/>
      <c r="F49" s="42"/>
      <c r="G49" s="42"/>
      <c r="H49" s="42">
        <v>1345</v>
      </c>
      <c r="I49" s="42"/>
      <c r="J49" s="42">
        <f t="shared" si="10"/>
        <v>1345</v>
      </c>
      <c r="K49" s="42">
        <f t="shared" si="10"/>
        <v>0</v>
      </c>
      <c r="L49" s="42">
        <f>SUM(J49:K49)</f>
        <v>1345</v>
      </c>
      <c r="M49" s="21"/>
    </row>
    <row r="50" spans="1:15" ht="12.75" customHeight="1" x14ac:dyDescent="0.2">
      <c r="A50" s="46" t="s">
        <v>56</v>
      </c>
      <c r="B50" s="42"/>
      <c r="C50" s="42"/>
      <c r="D50" s="42"/>
      <c r="E50" s="42"/>
      <c r="F50" s="42"/>
      <c r="G50" s="42"/>
      <c r="H50" s="42">
        <v>8658</v>
      </c>
      <c r="I50" s="42"/>
      <c r="J50" s="42">
        <f t="shared" si="10"/>
        <v>8658</v>
      </c>
      <c r="K50" s="42">
        <f t="shared" si="10"/>
        <v>0</v>
      </c>
      <c r="L50" s="42">
        <f>SUM(J50:K50)</f>
        <v>8658</v>
      </c>
      <c r="M50" s="21"/>
    </row>
    <row r="51" spans="1:15" s="4" customFormat="1" ht="12.75" customHeight="1" x14ac:dyDescent="0.2">
      <c r="A51" s="28"/>
      <c r="B51" s="29"/>
      <c r="C51" s="12"/>
      <c r="D51" s="12"/>
      <c r="E51" s="12"/>
      <c r="F51" s="12"/>
      <c r="G51" s="12"/>
      <c r="H51" s="12"/>
      <c r="I51" s="12"/>
      <c r="J51" s="12"/>
      <c r="K51" s="42"/>
      <c r="L51" s="12"/>
      <c r="M51" s="22"/>
    </row>
    <row r="52" spans="1:15" s="4" customFormat="1" ht="11.25" customHeight="1" x14ac:dyDescent="0.2">
      <c r="A52" s="30" t="s">
        <v>2</v>
      </c>
      <c r="B52" s="31">
        <v>0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22"/>
    </row>
    <row r="53" spans="1:15" s="27" customFormat="1" x14ac:dyDescent="0.2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22"/>
    </row>
    <row r="54" spans="1:15" s="27" customFormat="1" x14ac:dyDescent="0.2">
      <c r="A54" s="40" t="s">
        <v>11</v>
      </c>
      <c r="B54" s="41">
        <f>SUM(B45,B52)</f>
        <v>157734</v>
      </c>
      <c r="C54" s="41">
        <f t="shared" ref="C54:L54" si="12">SUM(C45,C52)</f>
        <v>0</v>
      </c>
      <c r="D54" s="41">
        <f t="shared" si="12"/>
        <v>157734</v>
      </c>
      <c r="E54" s="41">
        <f t="shared" si="12"/>
        <v>818556</v>
      </c>
      <c r="F54" s="41">
        <f t="shared" si="12"/>
        <v>0</v>
      </c>
      <c r="G54" s="41">
        <f t="shared" si="12"/>
        <v>818556</v>
      </c>
      <c r="H54" s="41">
        <f t="shared" si="12"/>
        <v>10003</v>
      </c>
      <c r="I54" s="41">
        <f t="shared" si="12"/>
        <v>0</v>
      </c>
      <c r="J54" s="41">
        <f t="shared" si="12"/>
        <v>828559</v>
      </c>
      <c r="K54" s="41">
        <f t="shared" si="12"/>
        <v>0</v>
      </c>
      <c r="L54" s="41">
        <f t="shared" si="12"/>
        <v>828559</v>
      </c>
      <c r="M54" s="22"/>
    </row>
    <row r="55" spans="1:15" s="4" customFormat="1" x14ac:dyDescent="0.2">
      <c r="A55" s="28"/>
      <c r="B55" s="29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2"/>
    </row>
    <row r="56" spans="1:15" s="4" customFormat="1" ht="25.5" x14ac:dyDescent="0.2">
      <c r="A56" s="30" t="s">
        <v>5</v>
      </c>
      <c r="B56" s="31">
        <v>0</v>
      </c>
      <c r="C56" s="39">
        <v>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22"/>
    </row>
    <row r="57" spans="1:15" s="37" customFormat="1" x14ac:dyDescent="0.2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22"/>
    </row>
    <row r="58" spans="1:15" s="37" customFormat="1" ht="25.5" x14ac:dyDescent="0.2">
      <c r="A58" s="43" t="s">
        <v>3</v>
      </c>
      <c r="B58" s="39">
        <v>0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22"/>
    </row>
    <row r="59" spans="1:15" s="4" customFormat="1" ht="12.75" customHeight="1" x14ac:dyDescent="0.2">
      <c r="A59" s="28"/>
      <c r="B59" s="29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22"/>
      <c r="N59" s="5"/>
      <c r="O59" s="5"/>
    </row>
    <row r="60" spans="1:15" ht="25.5" x14ac:dyDescent="0.2">
      <c r="A60" s="30" t="s">
        <v>15</v>
      </c>
      <c r="B60" s="31">
        <v>0</v>
      </c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21"/>
    </row>
    <row r="61" spans="1:15" s="4" customFormat="1" ht="12" customHeight="1" x14ac:dyDescent="0.2">
      <c r="A61" s="28"/>
      <c r="B61" s="29"/>
      <c r="C61" s="12">
        <f t="shared" ref="C61:L61" si="13">SUM(C62)</f>
        <v>0</v>
      </c>
      <c r="D61" s="12">
        <f t="shared" si="13"/>
        <v>0</v>
      </c>
      <c r="E61" s="12">
        <f t="shared" si="13"/>
        <v>0</v>
      </c>
      <c r="F61" s="12">
        <f t="shared" si="13"/>
        <v>0</v>
      </c>
      <c r="G61" s="12">
        <f t="shared" si="13"/>
        <v>0</v>
      </c>
      <c r="H61" s="12">
        <f t="shared" si="13"/>
        <v>0</v>
      </c>
      <c r="I61" s="12">
        <f t="shared" si="13"/>
        <v>0</v>
      </c>
      <c r="J61" s="12">
        <f t="shared" si="13"/>
        <v>0</v>
      </c>
      <c r="K61" s="12">
        <f t="shared" si="13"/>
        <v>0</v>
      </c>
      <c r="L61" s="12">
        <f t="shared" si="13"/>
        <v>0</v>
      </c>
      <c r="M61" s="22"/>
    </row>
    <row r="62" spans="1:15" x14ac:dyDescent="0.2">
      <c r="A62" s="32" t="s">
        <v>4</v>
      </c>
      <c r="B62" s="33">
        <v>0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1"/>
    </row>
    <row r="63" spans="1:15" s="10" customFormat="1" ht="13.5" x14ac:dyDescent="0.25">
      <c r="A63" s="35"/>
      <c r="B63" s="36"/>
      <c r="C63" s="13"/>
      <c r="D63" s="24"/>
      <c r="E63" s="13"/>
      <c r="F63" s="13"/>
      <c r="G63" s="24"/>
      <c r="H63" s="13"/>
      <c r="I63" s="13"/>
      <c r="J63" s="24"/>
      <c r="K63" s="24"/>
      <c r="L63" s="24"/>
      <c r="M63" s="23"/>
    </row>
    <row r="64" spans="1:15" s="4" customFormat="1" ht="25.5" x14ac:dyDescent="0.2">
      <c r="A64" s="52" t="s">
        <v>12</v>
      </c>
      <c r="B64" s="53">
        <f>SUM(B32,B42,B54,B62)</f>
        <v>1902478</v>
      </c>
      <c r="C64" s="53">
        <f t="shared" ref="C64:L64" si="14">SUM(C32,C42,C54,C62)</f>
        <v>219347</v>
      </c>
      <c r="D64" s="53">
        <f t="shared" si="14"/>
        <v>1909325</v>
      </c>
      <c r="E64" s="53">
        <f t="shared" si="14"/>
        <v>2697943</v>
      </c>
      <c r="F64" s="53">
        <f t="shared" si="14"/>
        <v>224254</v>
      </c>
      <c r="G64" s="53">
        <f t="shared" si="14"/>
        <v>2709697</v>
      </c>
      <c r="H64" s="53">
        <f t="shared" si="14"/>
        <v>410377</v>
      </c>
      <c r="I64" s="53">
        <f t="shared" si="14"/>
        <v>212500</v>
      </c>
      <c r="J64" s="53">
        <f t="shared" si="14"/>
        <v>2895820</v>
      </c>
      <c r="K64" s="53">
        <f t="shared" si="14"/>
        <v>224254</v>
      </c>
      <c r="L64" s="53">
        <f t="shared" si="14"/>
        <v>2907574</v>
      </c>
      <c r="M64" s="22"/>
    </row>
    <row r="65" spans="1:12" s="4" customFormat="1" x14ac:dyDescent="0.2">
      <c r="A65" s="14"/>
      <c r="B65" s="15"/>
      <c r="C65" s="16"/>
      <c r="D65" s="9"/>
      <c r="E65" s="5"/>
    </row>
    <row r="66" spans="1:12" x14ac:dyDescent="0.2">
      <c r="A66" s="48" t="s">
        <v>20</v>
      </c>
      <c r="B66" s="47"/>
      <c r="C66" s="20"/>
      <c r="D66" s="19"/>
      <c r="E66" s="18"/>
      <c r="F66" s="20"/>
      <c r="G66" s="20"/>
      <c r="H66" s="20"/>
      <c r="I66" s="20"/>
      <c r="J66" s="20"/>
      <c r="K66" s="20"/>
      <c r="L66" s="20"/>
    </row>
    <row r="67" spans="1:12" x14ac:dyDescent="0.2">
      <c r="A67" s="54"/>
      <c r="B67" s="47"/>
      <c r="C67" s="20"/>
      <c r="D67" s="19"/>
      <c r="E67" s="18"/>
      <c r="F67" s="20"/>
      <c r="G67" s="20"/>
      <c r="H67" s="20"/>
      <c r="I67" s="20"/>
      <c r="J67" s="20"/>
      <c r="K67" s="20"/>
      <c r="L67" s="20"/>
    </row>
    <row r="68" spans="1:12" x14ac:dyDescent="0.2">
      <c r="A68" s="48" t="s">
        <v>8</v>
      </c>
      <c r="B68" s="49">
        <f>SUM(B69)</f>
        <v>280000</v>
      </c>
      <c r="C68" s="49">
        <f t="shared" ref="C68:L68" si="15">SUM(C69)</f>
        <v>0</v>
      </c>
      <c r="D68" s="49">
        <f t="shared" si="15"/>
        <v>280000</v>
      </c>
      <c r="E68" s="49">
        <f t="shared" si="15"/>
        <v>263234</v>
      </c>
      <c r="F68" s="49">
        <f t="shared" si="15"/>
        <v>0</v>
      </c>
      <c r="G68" s="49">
        <f t="shared" si="15"/>
        <v>263234</v>
      </c>
      <c r="H68" s="49">
        <f t="shared" si="15"/>
        <v>-1622</v>
      </c>
      <c r="I68" s="49">
        <f t="shared" si="15"/>
        <v>0</v>
      </c>
      <c r="J68" s="49">
        <f t="shared" si="15"/>
        <v>261612</v>
      </c>
      <c r="K68" s="49">
        <f t="shared" si="15"/>
        <v>0</v>
      </c>
      <c r="L68" s="49">
        <f t="shared" si="15"/>
        <v>261612</v>
      </c>
    </row>
    <row r="69" spans="1:12" x14ac:dyDescent="0.2">
      <c r="A69" s="46" t="s">
        <v>25</v>
      </c>
      <c r="B69" s="47">
        <v>280000</v>
      </c>
      <c r="C69" s="20"/>
      <c r="D69" s="19">
        <f>SUM(B69:C69)</f>
        <v>280000</v>
      </c>
      <c r="E69" s="18">
        <v>263234</v>
      </c>
      <c r="F69" s="20"/>
      <c r="G69" s="18">
        <f>SUM(E69:F69)</f>
        <v>263234</v>
      </c>
      <c r="H69" s="18">
        <v>-1622</v>
      </c>
      <c r="I69" s="20"/>
      <c r="J69" s="18">
        <f>SUM(E69,H69)</f>
        <v>261612</v>
      </c>
      <c r="K69" s="18">
        <f>SUM(F69,I69)</f>
        <v>0</v>
      </c>
      <c r="L69" s="18">
        <f>SUM(J69:K69)</f>
        <v>261612</v>
      </c>
    </row>
    <row r="70" spans="1:12" x14ac:dyDescent="0.2">
      <c r="A70" s="50"/>
      <c r="B70" s="51"/>
      <c r="C70" s="20"/>
      <c r="D70" s="19"/>
      <c r="E70" s="18"/>
      <c r="F70" s="20"/>
      <c r="G70" s="20"/>
      <c r="H70" s="20"/>
      <c r="I70" s="20"/>
      <c r="J70" s="20"/>
      <c r="K70" s="20"/>
      <c r="L70" s="20"/>
    </row>
    <row r="71" spans="1:12" ht="12.75" customHeight="1" x14ac:dyDescent="0.2">
      <c r="A71" s="48" t="s">
        <v>2</v>
      </c>
      <c r="B71" s="49">
        <f t="shared" ref="B71:G71" si="16">SUM(B72)</f>
        <v>0</v>
      </c>
      <c r="C71" s="12">
        <f t="shared" si="16"/>
        <v>0</v>
      </c>
      <c r="D71" s="12">
        <f t="shared" si="16"/>
        <v>0</v>
      </c>
      <c r="E71" s="12">
        <f t="shared" si="16"/>
        <v>0</v>
      </c>
      <c r="F71" s="12">
        <f t="shared" si="16"/>
        <v>0</v>
      </c>
      <c r="G71" s="12">
        <f t="shared" si="16"/>
        <v>0</v>
      </c>
      <c r="H71" s="12">
        <f>SUM(H72)</f>
        <v>0</v>
      </c>
      <c r="I71" s="12">
        <f t="shared" ref="I71:L71" si="17">SUM(I72)</f>
        <v>0</v>
      </c>
      <c r="J71" s="12">
        <f t="shared" si="17"/>
        <v>0</v>
      </c>
      <c r="K71" s="12">
        <f t="shared" si="17"/>
        <v>0</v>
      </c>
      <c r="L71" s="12">
        <f t="shared" si="17"/>
        <v>0</v>
      </c>
    </row>
    <row r="72" spans="1:12" x14ac:dyDescent="0.2">
      <c r="A72" s="50"/>
      <c r="B72" s="51"/>
      <c r="C72" s="20"/>
      <c r="D72" s="19"/>
      <c r="E72" s="18"/>
      <c r="F72" s="20"/>
      <c r="G72" s="20"/>
      <c r="H72" s="20"/>
      <c r="I72" s="20"/>
      <c r="J72" s="20"/>
      <c r="K72" s="20"/>
      <c r="L72" s="20"/>
    </row>
    <row r="73" spans="1:12" ht="38.25" x14ac:dyDescent="0.2">
      <c r="A73" s="52" t="s">
        <v>21</v>
      </c>
      <c r="B73" s="53">
        <f>SUM(B68,B71)</f>
        <v>280000</v>
      </c>
      <c r="C73" s="53">
        <f t="shared" ref="C73:L73" si="18">SUM(C68,C71)</f>
        <v>0</v>
      </c>
      <c r="D73" s="53">
        <f t="shared" si="18"/>
        <v>280000</v>
      </c>
      <c r="E73" s="53">
        <f t="shared" si="18"/>
        <v>263234</v>
      </c>
      <c r="F73" s="53">
        <f t="shared" si="18"/>
        <v>0</v>
      </c>
      <c r="G73" s="53">
        <f t="shared" si="18"/>
        <v>263234</v>
      </c>
      <c r="H73" s="53">
        <f t="shared" si="18"/>
        <v>-1622</v>
      </c>
      <c r="I73" s="53">
        <f t="shared" si="18"/>
        <v>0</v>
      </c>
      <c r="J73" s="53">
        <f t="shared" si="18"/>
        <v>261612</v>
      </c>
      <c r="K73" s="53">
        <f t="shared" si="18"/>
        <v>0</v>
      </c>
      <c r="L73" s="53">
        <f t="shared" si="18"/>
        <v>261612</v>
      </c>
    </row>
    <row r="75" spans="1:12" x14ac:dyDescent="0.2">
      <c r="A75" s="48" t="s">
        <v>41</v>
      </c>
      <c r="B75" s="47"/>
      <c r="C75" s="20"/>
      <c r="D75" s="19"/>
      <c r="E75" s="18"/>
      <c r="F75" s="20"/>
      <c r="G75" s="20"/>
      <c r="H75" s="20"/>
      <c r="I75" s="20"/>
      <c r="J75" s="20"/>
      <c r="K75" s="20"/>
      <c r="L75" s="20"/>
    </row>
    <row r="76" spans="1:12" x14ac:dyDescent="0.2">
      <c r="A76" s="54"/>
      <c r="B76" s="47"/>
      <c r="C76" s="20"/>
      <c r="D76" s="19"/>
      <c r="E76" s="18"/>
      <c r="F76" s="20"/>
      <c r="G76" s="20"/>
      <c r="H76" s="20"/>
      <c r="I76" s="20"/>
      <c r="J76" s="20"/>
      <c r="K76" s="20"/>
      <c r="L76" s="20"/>
    </row>
    <row r="77" spans="1:12" x14ac:dyDescent="0.2">
      <c r="A77" s="48" t="s">
        <v>8</v>
      </c>
      <c r="B77" s="49">
        <f>SUM(B78:B79)</f>
        <v>9588</v>
      </c>
      <c r="C77" s="49">
        <f t="shared" ref="C77:L77" si="19">SUM(C78:C79)</f>
        <v>0</v>
      </c>
      <c r="D77" s="49">
        <f t="shared" si="19"/>
        <v>9588</v>
      </c>
      <c r="E77" s="49">
        <f t="shared" si="19"/>
        <v>24758</v>
      </c>
      <c r="F77" s="49">
        <f t="shared" si="19"/>
        <v>0</v>
      </c>
      <c r="G77" s="49">
        <f t="shared" si="19"/>
        <v>24758</v>
      </c>
      <c r="H77" s="49">
        <f t="shared" si="19"/>
        <v>185</v>
      </c>
      <c r="I77" s="49">
        <f t="shared" si="19"/>
        <v>0</v>
      </c>
      <c r="J77" s="49">
        <f t="shared" si="19"/>
        <v>24943</v>
      </c>
      <c r="K77" s="49">
        <f t="shared" si="19"/>
        <v>0</v>
      </c>
      <c r="L77" s="49">
        <f t="shared" si="19"/>
        <v>24943</v>
      </c>
    </row>
    <row r="78" spans="1:12" x14ac:dyDescent="0.2">
      <c r="A78" s="46" t="s">
        <v>42</v>
      </c>
      <c r="B78" s="47">
        <v>9588</v>
      </c>
      <c r="C78" s="20"/>
      <c r="D78" s="19">
        <f>SUM(B78:C78)</f>
        <v>9588</v>
      </c>
      <c r="E78" s="18">
        <v>9588</v>
      </c>
      <c r="F78" s="20"/>
      <c r="G78" s="18">
        <f>SUM(E78:F78)</f>
        <v>9588</v>
      </c>
      <c r="H78" s="20">
        <v>185</v>
      </c>
      <c r="I78" s="20"/>
      <c r="J78" s="18">
        <f>SUM(E78,H78)</f>
        <v>9773</v>
      </c>
      <c r="K78" s="18">
        <f>SUM(F78,I78)</f>
        <v>0</v>
      </c>
      <c r="L78" s="18">
        <f>SUM(J78:K78)</f>
        <v>9773</v>
      </c>
    </row>
    <row r="79" spans="1:12" x14ac:dyDescent="0.2">
      <c r="A79" s="50" t="s">
        <v>46</v>
      </c>
      <c r="B79" s="51"/>
      <c r="C79" s="20"/>
      <c r="D79" s="19"/>
      <c r="E79" s="18">
        <v>15170</v>
      </c>
      <c r="F79" s="20"/>
      <c r="G79" s="18">
        <f>SUM(E79:F79)</f>
        <v>15170</v>
      </c>
      <c r="H79" s="18"/>
      <c r="I79" s="20"/>
      <c r="J79" s="18">
        <f>SUM(E79,H79)</f>
        <v>15170</v>
      </c>
      <c r="K79" s="18">
        <f>SUM(F79,I79)</f>
        <v>0</v>
      </c>
      <c r="L79" s="18">
        <f>SUM(J79:K79)</f>
        <v>15170</v>
      </c>
    </row>
    <row r="80" spans="1:12" x14ac:dyDescent="0.2">
      <c r="A80" s="50"/>
      <c r="B80" s="51"/>
      <c r="C80" s="20"/>
      <c r="D80" s="19"/>
      <c r="E80" s="18"/>
      <c r="F80" s="20"/>
      <c r="G80" s="20"/>
      <c r="H80" s="20"/>
      <c r="I80" s="20"/>
      <c r="J80" s="20"/>
      <c r="K80" s="20"/>
      <c r="L80" s="20" t="s">
        <v>44</v>
      </c>
    </row>
    <row r="81" spans="1:12" ht="25.5" x14ac:dyDescent="0.2">
      <c r="A81" s="52" t="s">
        <v>43</v>
      </c>
      <c r="B81" s="53">
        <f>SUM(B77)</f>
        <v>9588</v>
      </c>
      <c r="C81" s="53">
        <f t="shared" ref="C81:L81" si="20">SUM(C77)</f>
        <v>0</v>
      </c>
      <c r="D81" s="53">
        <f t="shared" si="20"/>
        <v>9588</v>
      </c>
      <c r="E81" s="53">
        <f t="shared" si="20"/>
        <v>24758</v>
      </c>
      <c r="F81" s="53">
        <f t="shared" si="20"/>
        <v>0</v>
      </c>
      <c r="G81" s="53">
        <f t="shared" si="20"/>
        <v>24758</v>
      </c>
      <c r="H81" s="53">
        <f t="shared" si="20"/>
        <v>185</v>
      </c>
      <c r="I81" s="53">
        <f t="shared" si="20"/>
        <v>0</v>
      </c>
      <c r="J81" s="53">
        <f t="shared" si="20"/>
        <v>24943</v>
      </c>
      <c r="K81" s="53">
        <f t="shared" si="20"/>
        <v>0</v>
      </c>
      <c r="L81" s="53">
        <f t="shared" si="20"/>
        <v>24943</v>
      </c>
    </row>
  </sheetData>
  <mergeCells count="11">
    <mergeCell ref="K1:L1"/>
    <mergeCell ref="C6:C7"/>
    <mergeCell ref="D6:D7"/>
    <mergeCell ref="E6:G6"/>
    <mergeCell ref="H6:I6"/>
    <mergeCell ref="J6:L6"/>
    <mergeCell ref="A5:B5"/>
    <mergeCell ref="A4:B4"/>
    <mergeCell ref="A6:A7"/>
    <mergeCell ref="B6:B7"/>
    <mergeCell ref="A3:L3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8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2022-10-04T08:56:14Z</cp:lastPrinted>
  <dcterms:created xsi:type="dcterms:W3CDTF">2014-01-10T08:24:40Z</dcterms:created>
  <dcterms:modified xsi:type="dcterms:W3CDTF">2022-10-27T07:32:57Z</dcterms:modified>
</cp:coreProperties>
</file>