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_3 melléklet mellékletei\"/>
    </mc:Choice>
  </mc:AlternateContent>
  <xr:revisionPtr revIDLastSave="0" documentId="13_ncr:1_{F677B41E-2B26-4964-91D7-F6C20AF78158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melléklet'!$A$1:$L$104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8" l="1"/>
  <c r="D53" i="8"/>
  <c r="E53" i="8"/>
  <c r="F53" i="8"/>
  <c r="G53" i="8"/>
  <c r="H53" i="8"/>
  <c r="I53" i="8"/>
  <c r="K53" i="8"/>
  <c r="B53" i="8"/>
  <c r="K59" i="8"/>
  <c r="J59" i="8"/>
  <c r="L59" i="8" s="1"/>
  <c r="L53" i="8" s="1"/>
  <c r="C36" i="8"/>
  <c r="D36" i="8"/>
  <c r="E36" i="8"/>
  <c r="F36" i="8"/>
  <c r="G36" i="8"/>
  <c r="H36" i="8"/>
  <c r="I36" i="8"/>
  <c r="J36" i="8"/>
  <c r="K36" i="8"/>
  <c r="L36" i="8"/>
  <c r="B36" i="8"/>
  <c r="C67" i="8"/>
  <c r="D67" i="8"/>
  <c r="E67" i="8"/>
  <c r="F67" i="8"/>
  <c r="G67" i="8"/>
  <c r="H67" i="8"/>
  <c r="I67" i="8"/>
  <c r="B67" i="8"/>
  <c r="K70" i="8"/>
  <c r="L70" i="8" s="1"/>
  <c r="J70" i="8"/>
  <c r="K69" i="8"/>
  <c r="J69" i="8"/>
  <c r="L69" i="8" s="1"/>
  <c r="K68" i="8"/>
  <c r="J68" i="8"/>
  <c r="C44" i="8"/>
  <c r="E44" i="8"/>
  <c r="F44" i="8"/>
  <c r="H44" i="8"/>
  <c r="I44" i="8"/>
  <c r="B44" i="8"/>
  <c r="K38" i="8"/>
  <c r="J38" i="8"/>
  <c r="C10" i="8"/>
  <c r="E10" i="8"/>
  <c r="F10" i="8"/>
  <c r="I10" i="8"/>
  <c r="B10" i="8"/>
  <c r="K29" i="8"/>
  <c r="K30" i="8"/>
  <c r="K31" i="8"/>
  <c r="K32" i="8"/>
  <c r="K33" i="8"/>
  <c r="K34" i="8"/>
  <c r="J29" i="8"/>
  <c r="J30" i="8"/>
  <c r="J31" i="8"/>
  <c r="J32" i="8"/>
  <c r="J33" i="8"/>
  <c r="J34" i="8"/>
  <c r="J53" i="8" l="1"/>
  <c r="L68" i="8"/>
  <c r="L67" i="8"/>
  <c r="K67" i="8"/>
  <c r="J67" i="8"/>
  <c r="L32" i="8"/>
  <c r="L38" i="8"/>
  <c r="L30" i="8"/>
  <c r="L34" i="8"/>
  <c r="L31" i="8"/>
  <c r="L29" i="8"/>
  <c r="L33" i="8"/>
  <c r="K28" i="8" l="1"/>
  <c r="J28" i="8"/>
  <c r="L28" i="8" s="1"/>
  <c r="H14" i="8"/>
  <c r="H13" i="8"/>
  <c r="H12" i="8"/>
  <c r="C97" i="8"/>
  <c r="C104" i="8" s="1"/>
  <c r="E97" i="8"/>
  <c r="E104" i="8" s="1"/>
  <c r="F97" i="8"/>
  <c r="F104" i="8" s="1"/>
  <c r="H97" i="8"/>
  <c r="H104" i="8" s="1"/>
  <c r="I97" i="8"/>
  <c r="I104" i="8" s="1"/>
  <c r="B97" i="8"/>
  <c r="B104" i="8" s="1"/>
  <c r="K101" i="8"/>
  <c r="K102" i="8"/>
  <c r="J101" i="8"/>
  <c r="J102" i="8"/>
  <c r="K99" i="8"/>
  <c r="J99" i="8"/>
  <c r="K100" i="8"/>
  <c r="J100" i="8"/>
  <c r="G100" i="8"/>
  <c r="K98" i="8"/>
  <c r="J98" i="8"/>
  <c r="G98" i="8"/>
  <c r="D98" i="8"/>
  <c r="G27" i="8"/>
  <c r="G57" i="8"/>
  <c r="G58" i="8"/>
  <c r="G20" i="8"/>
  <c r="K58" i="8"/>
  <c r="J58" i="8"/>
  <c r="K57" i="8"/>
  <c r="J57" i="8"/>
  <c r="G97" i="8" l="1"/>
  <c r="L99" i="8"/>
  <c r="L101" i="8"/>
  <c r="H10" i="8"/>
  <c r="L102" i="8"/>
  <c r="L57" i="8"/>
  <c r="K97" i="8"/>
  <c r="K104" i="8" s="1"/>
  <c r="L100" i="8"/>
  <c r="G104" i="8"/>
  <c r="D97" i="8"/>
  <c r="D104" i="8" s="1"/>
  <c r="J97" i="8"/>
  <c r="J104" i="8" s="1"/>
  <c r="L98" i="8"/>
  <c r="L58" i="8"/>
  <c r="K27" i="8"/>
  <c r="J27" i="8"/>
  <c r="L97" i="8" l="1"/>
  <c r="L104" i="8" s="1"/>
  <c r="L27" i="8"/>
  <c r="K20" i="8"/>
  <c r="J20" i="8"/>
  <c r="G91" i="8"/>
  <c r="G37" i="8"/>
  <c r="G26" i="8"/>
  <c r="G55" i="8"/>
  <c r="G56" i="8"/>
  <c r="G25" i="8"/>
  <c r="G24" i="8"/>
  <c r="G18" i="8"/>
  <c r="K37" i="8"/>
  <c r="J37" i="8"/>
  <c r="K26" i="8"/>
  <c r="J26" i="8"/>
  <c r="L20" i="8" l="1"/>
  <c r="L26" i="8"/>
  <c r="L37" i="8"/>
  <c r="K18" i="8"/>
  <c r="J18" i="8"/>
  <c r="K25" i="8"/>
  <c r="J25" i="8"/>
  <c r="E40" i="8"/>
  <c r="F40" i="8"/>
  <c r="H40" i="8"/>
  <c r="B40" i="8"/>
  <c r="K56" i="8"/>
  <c r="J56" i="8"/>
  <c r="C63" i="8"/>
  <c r="E63" i="8"/>
  <c r="F63" i="8"/>
  <c r="H63" i="8"/>
  <c r="I63" i="8"/>
  <c r="B63" i="8"/>
  <c r="K55" i="8"/>
  <c r="J55" i="8"/>
  <c r="K24" i="8"/>
  <c r="J24" i="8"/>
  <c r="K91" i="8"/>
  <c r="J91" i="8"/>
  <c r="C89" i="8"/>
  <c r="C93" i="8" s="1"/>
  <c r="E89" i="8"/>
  <c r="E93" i="8" s="1"/>
  <c r="F89" i="8"/>
  <c r="F93" i="8" s="1"/>
  <c r="H89" i="8"/>
  <c r="H93" i="8" s="1"/>
  <c r="I89" i="8"/>
  <c r="I93" i="8" s="1"/>
  <c r="B89" i="8"/>
  <c r="B93" i="8" s="1"/>
  <c r="K90" i="8"/>
  <c r="J90" i="8"/>
  <c r="G90" i="8"/>
  <c r="G89" i="8" s="1"/>
  <c r="D90" i="8"/>
  <c r="D89" i="8" s="1"/>
  <c r="K81" i="8"/>
  <c r="K80" i="8" s="1"/>
  <c r="J81" i="8"/>
  <c r="J80" i="8" s="1"/>
  <c r="G81" i="8"/>
  <c r="G80" i="8" s="1"/>
  <c r="D81" i="8"/>
  <c r="D80" i="8" s="1"/>
  <c r="C80" i="8"/>
  <c r="E80" i="8"/>
  <c r="F80" i="8"/>
  <c r="H80" i="8"/>
  <c r="I80" i="8"/>
  <c r="B80" i="8"/>
  <c r="L83" i="8"/>
  <c r="K83" i="8"/>
  <c r="J83" i="8"/>
  <c r="I83" i="8"/>
  <c r="H83" i="8"/>
  <c r="G83" i="8"/>
  <c r="F83" i="8"/>
  <c r="E83" i="8"/>
  <c r="D83" i="8"/>
  <c r="C83" i="8"/>
  <c r="B83" i="8"/>
  <c r="K54" i="8"/>
  <c r="J54" i="8"/>
  <c r="G54" i="8"/>
  <c r="D54" i="8"/>
  <c r="K46" i="8"/>
  <c r="J46" i="8"/>
  <c r="K45" i="8"/>
  <c r="K44" i="8" s="1"/>
  <c r="J45" i="8"/>
  <c r="J44" i="8" s="1"/>
  <c r="D46" i="8"/>
  <c r="G46" i="8" s="1"/>
  <c r="D45" i="8"/>
  <c r="C50" i="8"/>
  <c r="E50" i="8"/>
  <c r="F50" i="8"/>
  <c r="H50" i="8"/>
  <c r="I50" i="8"/>
  <c r="B50" i="8"/>
  <c r="C40" i="8"/>
  <c r="I40" i="8"/>
  <c r="C73" i="8"/>
  <c r="D73" i="8"/>
  <c r="E73" i="8"/>
  <c r="F73" i="8"/>
  <c r="G73" i="8"/>
  <c r="H73" i="8"/>
  <c r="I73" i="8"/>
  <c r="J73" i="8"/>
  <c r="K73" i="8"/>
  <c r="L73" i="8"/>
  <c r="D22" i="8"/>
  <c r="D23" i="8"/>
  <c r="D11" i="8"/>
  <c r="G45" i="8" l="1"/>
  <c r="G44" i="8" s="1"/>
  <c r="D44" i="8"/>
  <c r="J63" i="8"/>
  <c r="K63" i="8"/>
  <c r="L55" i="8"/>
  <c r="L18" i="8"/>
  <c r="E85" i="8"/>
  <c r="L56" i="8"/>
  <c r="L25" i="8"/>
  <c r="L24" i="8"/>
  <c r="D63" i="8"/>
  <c r="G63" i="8"/>
  <c r="L91" i="8"/>
  <c r="B85" i="8"/>
  <c r="J85" i="8"/>
  <c r="L90" i="8"/>
  <c r="D93" i="8"/>
  <c r="H76" i="8"/>
  <c r="G93" i="8"/>
  <c r="K89" i="8"/>
  <c r="K93" i="8" s="1"/>
  <c r="J89" i="8"/>
  <c r="J93" i="8" s="1"/>
  <c r="B76" i="8"/>
  <c r="E76" i="8"/>
  <c r="G85" i="8"/>
  <c r="I85" i="8"/>
  <c r="C85" i="8"/>
  <c r="K85" i="8"/>
  <c r="I76" i="8"/>
  <c r="C76" i="8"/>
  <c r="H85" i="8"/>
  <c r="D85" i="8"/>
  <c r="F85" i="8"/>
  <c r="L81" i="8"/>
  <c r="L80" i="8" s="1"/>
  <c r="L85" i="8" s="1"/>
  <c r="F76" i="8"/>
  <c r="L45" i="8"/>
  <c r="L46" i="8"/>
  <c r="D50" i="8"/>
  <c r="G50" i="8"/>
  <c r="L54" i="8"/>
  <c r="K50" i="8"/>
  <c r="J50" i="8"/>
  <c r="L44" i="8" l="1"/>
  <c r="L63" i="8"/>
  <c r="L50" i="8"/>
  <c r="L89" i="8"/>
  <c r="L93" i="8" s="1"/>
  <c r="G23" i="8"/>
  <c r="G22" i="8"/>
  <c r="G11" i="8"/>
  <c r="K23" i="8" l="1"/>
  <c r="J23" i="8"/>
  <c r="K22" i="8"/>
  <c r="J22" i="8"/>
  <c r="L22" i="8" l="1"/>
  <c r="L23" i="8"/>
  <c r="D19" i="8"/>
  <c r="D21" i="8"/>
  <c r="G21" i="8" l="1"/>
  <c r="K21" i="8" l="1"/>
  <c r="J21" i="8"/>
  <c r="L21" i="8" l="1"/>
  <c r="G19" i="8"/>
  <c r="K19" i="8" l="1"/>
  <c r="J19" i="8"/>
  <c r="K11" i="8"/>
  <c r="J11" i="8"/>
  <c r="L11" i="8" l="1"/>
  <c r="L19" i="8"/>
  <c r="K13" i="8" l="1"/>
  <c r="K14" i="8"/>
  <c r="K15" i="8"/>
  <c r="K16" i="8"/>
  <c r="K17" i="8"/>
  <c r="J13" i="8"/>
  <c r="J14" i="8"/>
  <c r="J15" i="8"/>
  <c r="J16" i="8"/>
  <c r="J17" i="8"/>
  <c r="K12" i="8"/>
  <c r="J12" i="8"/>
  <c r="G17" i="8"/>
  <c r="G16" i="8"/>
  <c r="G15" i="8"/>
  <c r="G14" i="8"/>
  <c r="G13" i="8"/>
  <c r="G12" i="8"/>
  <c r="K10" i="8" l="1"/>
  <c r="G10" i="8"/>
  <c r="J10" i="8"/>
  <c r="J40" i="8" s="1"/>
  <c r="J76" i="8" s="1"/>
  <c r="G40" i="8"/>
  <c r="G76" i="8" s="1"/>
  <c r="K40" i="8"/>
  <c r="K76" i="8" s="1"/>
  <c r="L12" i="8"/>
  <c r="L16" i="8"/>
  <c r="L13" i="8"/>
  <c r="L15" i="8"/>
  <c r="L17" i="8"/>
  <c r="L14" i="8"/>
  <c r="D13" i="8"/>
  <c r="D14" i="8"/>
  <c r="D15" i="8"/>
  <c r="D16" i="8"/>
  <c r="D17" i="8"/>
  <c r="D12" i="8"/>
  <c r="L10" i="8" l="1"/>
  <c r="D10" i="8"/>
  <c r="D40" i="8" s="1"/>
  <c r="D76" i="8" s="1"/>
  <c r="L40" i="8"/>
  <c r="L76" i="8" s="1"/>
</calcChain>
</file>

<file path=xl/sharedStrings.xml><?xml version="1.0" encoding="utf-8"?>
<sst xmlns="http://schemas.openxmlformats.org/spreadsheetml/2006/main" count="91" uniqueCount="77">
  <si>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</si>
  <si>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</si>
  <si>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</si>
  <si>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</si>
  <si>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</si>
  <si>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</si>
  <si>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</si>
  <si>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</si>
  <si>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</si>
  <si>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</si>
  <si>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</si>
  <si>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</si>
  <si>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</si>
  <si>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</si>
  <si>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</si>
  <si>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</si>
  <si>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</si>
  <si>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</si>
  <si>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</si>
  <si>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</si>
  <si>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</si>
  <si>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</si>
  <si>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</si>
  <si>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</si>
  <si>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</si>
  <si>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</si>
  <si>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</si>
  <si>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</si>
  <si>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</si>
  <si>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</si>
  <si>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</si>
  <si>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</si>
  <si>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</si>
  <si>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</si>
  <si>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</si>
  <si>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</si>
  <si>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KOMTHERMÁL Kft-nek nyújtott működési kölcsön visszatérülés</t>
  </si>
  <si>
    <t>Elszámolásból származó bevételek</t>
  </si>
  <si>
    <t>2022. évi bérintézkedések támogatása</t>
  </si>
  <si>
    <t>Komáromi Távhő Kft-nek nyújtott működési kölcsön visszatérülés</t>
  </si>
  <si>
    <t>2022. évi kapott visszatérítendő és vissza nem térítendő támogatások és pénzeszközátvételek előirányzatának módosítása Komárom  Város Önkormányzatánál és Intézményeinél</t>
  </si>
  <si>
    <t>KOMÁROMI POLGÁRMESTERI HIVATAL</t>
  </si>
  <si>
    <t>Országgyűlési választások, népszavazás kiadásainak támogatása</t>
  </si>
  <si>
    <t>KOMÁROMI POLGÁRMESTERI HIVATAL TÁMOGATÁSOK ÉS ÁTVETT PÉNZESZKÖZÖK (VISSZATÉRÍTENDŐ ÉS VISSZA NEM TÉRÍTENDŐ) MINDÖSSZESEN:</t>
  </si>
  <si>
    <t xml:space="preserve"> </t>
  </si>
  <si>
    <t>5/2022.(II.10.) önk rendelet eredeti ei</t>
  </si>
  <si>
    <t>2022. évi népszámlálás végrehajtásával kapcsolatos feladatok kiadásaira</t>
  </si>
  <si>
    <t>TOP-PLUSZ-2.1.1-21-KO1-2022-00002 Önk. ép.energetikai korszerűsítése (Kistáltos, Színes Óvoda)</t>
  </si>
  <si>
    <t>TOP-PLUSZ-3.3.1-21-KO1-2022-0007 Gyermeknevelést támogató hum. inf.fejl. (Gesztenyés Óvoda)</t>
  </si>
  <si>
    <t>Elvonások és befizetések bevételei</t>
  </si>
  <si>
    <t>Magánszemély támogatása az önkormányzat önként vállalt feladataira</t>
  </si>
  <si>
    <t>Ideiglenes védelemre jogosult vagy a menedékes szállása és ellátása utáni támogatás</t>
  </si>
  <si>
    <t>Nyári diákmunka</t>
  </si>
  <si>
    <t>Mikro-, kis- és középvállalk. számára biztosított IPA adókedvezmény miatti bevétel kiesés tám.</t>
  </si>
  <si>
    <t>TOP-7.1.1-16-H-ERFA-2020-00619 Koppánymonostori Dózsa György Művelődési Ház bővítése</t>
  </si>
  <si>
    <t>SKHU/WETA/1901/1.1/026 Kisprojekt Alap</t>
  </si>
  <si>
    <t>21/2022. (X.27.) önk rend módosított ei</t>
  </si>
  <si>
    <t>KOMÁROMI KLAPKA GYÖRGY MÚZEUM</t>
  </si>
  <si>
    <t>KOMÁROMI KLAPKA GYÖRGY MÚZEUM TÁMOGATÁSOK ÉS ÁTVETT PÉNZESZKÖZÖK (VISSZATÉRÍTENDŐ ÉS VISSZA NEM TÉRÍTENDŐ) MINDÖSSZESEN:</t>
  </si>
  <si>
    <t>Római kori légiótábor régészti feltárására Brigetióban</t>
  </si>
  <si>
    <t>Brigetió légiótábor feltárásának folytatására  a Komárom/Szőny, Stadion úton</t>
  </si>
  <si>
    <t>Brigetiói római kori falfestmények restaurálására</t>
  </si>
  <si>
    <t>Komárom újjáépítése Trianon után című időszaki kiállítás megrendezésére</t>
  </si>
  <si>
    <t>Kulturális bértámogatás</t>
  </si>
  <si>
    <t>Önkormányzatok rendkívüli támogatása</t>
  </si>
  <si>
    <t>Bursa Hungarica ösztöndíj visszatérülés</t>
  </si>
  <si>
    <t>TOP-7.1.1-16-H-ESZA-2020-01921 ZÖLD KOMÁROM - ZÖLD JÖVŐ</t>
  </si>
  <si>
    <t>TOP-7.1.1 CLLD</t>
  </si>
  <si>
    <t>SKHU/WETA/1901 Szeresd és védd a Duna két partját!</t>
  </si>
  <si>
    <t>SKHU/1601/2.2.1 KN-KN IMPRO TRANS</t>
  </si>
  <si>
    <t>SKHU/WETA/1901/4.1/220 Klapka 200 pályázat</t>
  </si>
  <si>
    <t>TOP-1.1.2-16 Inkubátorház pályázat</t>
  </si>
  <si>
    <t>Működési támogatások visszatérülése</t>
  </si>
  <si>
    <t>Munkáltatói kölcsön visszatérülés</t>
  </si>
  <si>
    <t>Laktanya köz közműfejlesztés törlesztés</t>
  </si>
  <si>
    <t>Vételár törlesztés</t>
  </si>
  <si>
    <t>9/2023. (V.31.)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</si>
</sst>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33" fillId="0" borderId="0"/>
  </cellStyleXfs>
  <cellXfs count="47">
    <xf numFmtId="0" fontId="0" fillId="0" borderId="0" xfId="0"/>
    <xf numFmtId="0" fontId="21" fillId="0" borderId="0" xfId="74"/>
    <xf numFmtId="3" fontId="21" fillId="0" borderId="0" xfId="74" applyNumberFormat="1"/>
    <xf numFmtId="0" fontId="25" fillId="0" borderId="0" xfId="74" applyFont="1"/>
    <xf numFmtId="0" fontId="26" fillId="0" borderId="0" xfId="74" applyFont="1"/>
    <xf numFmtId="3" fontId="26" fillId="0" borderId="0" xfId="74" applyNumberFormat="1" applyFont="1"/>
    <xf numFmtId="0" fontId="21" fillId="0" borderId="0" xfId="74" applyAlignment="1">
      <alignment wrapText="1"/>
    </xf>
    <xf numFmtId="0" fontId="24" fillId="0" borderId="0" xfId="74" applyFont="1" applyAlignment="1">
      <alignment wrapText="1"/>
    </xf>
    <xf numFmtId="0" fontId="27" fillId="0" borderId="0" xfId="74" applyFont="1"/>
    <xf numFmtId="0" fontId="29" fillId="0" borderId="0" xfId="0" applyFont="1" applyAlignment="1">
      <alignment wrapText="1"/>
    </xf>
    <xf numFmtId="3" fontId="23" fillId="0" borderId="13" xfId="74" applyNumberFormat="1" applyFont="1" applyBorder="1"/>
    <xf numFmtId="3" fontId="28" fillId="0" borderId="13" xfId="74" applyNumberFormat="1" applyFont="1" applyBorder="1"/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0" fontId="21" fillId="0" borderId="0" xfId="74" applyAlignment="1">
      <alignment horizontal="right"/>
    </xf>
    <xf numFmtId="3" fontId="21" fillId="0" borderId="13" xfId="74" applyNumberFormat="1" applyBorder="1"/>
    <xf numFmtId="0" fontId="21" fillId="0" borderId="13" xfId="74" applyBorder="1"/>
    <xf numFmtId="3" fontId="22" fillId="0" borderId="13" xfId="74" applyNumberFormat="1" applyFont="1" applyBorder="1"/>
    <xf numFmtId="0" fontId="26" fillId="0" borderId="14" xfId="74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0" fontId="21" fillId="0" borderId="13" xfId="74" applyBorder="1" applyAlignment="1">
      <alignment wrapText="1"/>
    </xf>
    <xf numFmtId="0" fontId="26" fillId="0" borderId="13" xfId="74" applyFont="1" applyBorder="1" applyAlignment="1">
      <alignment wrapText="1"/>
    </xf>
    <xf numFmtId="3" fontId="26" fillId="0" borderId="13" xfId="74" applyNumberFormat="1" applyFont="1" applyBorder="1"/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6" fillId="0" borderId="13" xfId="74" applyFont="1" applyBorder="1" applyAlignment="1">
      <alignment horizontal="center" vertical="center" wrapText="1"/>
    </xf>
    <xf numFmtId="0" fontId="26" fillId="46" borderId="13" xfId="74" applyFont="1" applyFill="1" applyBorder="1" applyAlignment="1">
      <alignment vertical="center" wrapText="1"/>
    </xf>
    <xf numFmtId="3" fontId="26" fillId="46" borderId="13" xfId="74" applyNumberFormat="1" applyFont="1" applyFill="1" applyBorder="1" applyAlignment="1">
      <alignment vertical="center"/>
    </xf>
    <xf numFmtId="0" fontId="32" fillId="0" borderId="13" xfId="74" applyFont="1" applyBorder="1" applyAlignment="1">
      <alignment wrapText="1"/>
    </xf>
    <xf numFmtId="0" fontId="0" fillId="0" borderId="13" xfId="0" applyBorder="1"/>
    <xf numFmtId="3" fontId="21" fillId="0" borderId="0" xfId="74" applyNumberFormat="1" applyAlignment="1">
      <alignment horizontal="right"/>
    </xf>
    <xf numFmtId="0" fontId="26" fillId="0" borderId="14" xfId="74" applyFont="1" applyBorder="1" applyAlignment="1">
      <alignment horizontal="center" vertical="center" wrapText="1"/>
    </xf>
    <xf numFmtId="0" fontId="26" fillId="0" borderId="19" xfId="74" applyFont="1" applyBorder="1" applyAlignment="1">
      <alignment horizontal="center" vertical="center" wrapText="1"/>
    </xf>
    <xf numFmtId="3" fontId="26" fillId="0" borderId="13" xfId="74" applyNumberFormat="1" applyFont="1" applyBorder="1" applyAlignment="1">
      <alignment horizontal="center" vertical="center" wrapText="1"/>
    </xf>
    <xf numFmtId="3" fontId="26" fillId="0" borderId="14" xfId="74" applyNumberFormat="1" applyFont="1" applyBorder="1" applyAlignment="1">
      <alignment horizontal="center" vertical="center" wrapText="1"/>
    </xf>
    <xf numFmtId="3" fontId="26" fillId="0" borderId="16" xfId="74" applyNumberFormat="1" applyFont="1" applyBorder="1" applyAlignment="1">
      <alignment horizontal="center" vertical="center" wrapText="1"/>
    </xf>
    <xf numFmtId="3" fontId="26" fillId="0" borderId="15" xfId="74" applyNumberFormat="1" applyFont="1" applyBorder="1" applyAlignment="1">
      <alignment horizontal="center" vertical="center" wrapText="1"/>
    </xf>
    <xf numFmtId="3" fontId="26" fillId="0" borderId="17" xfId="74" applyNumberFormat="1" applyFont="1" applyBorder="1" applyAlignment="1">
      <alignment horizontal="center" vertical="center" wrapText="1"/>
    </xf>
    <xf numFmtId="0" fontId="26" fillId="0" borderId="16" xfId="74" applyFont="1" applyBorder="1" applyAlignment="1">
      <alignment horizontal="center" vertical="center" wrapText="1"/>
    </xf>
    <xf numFmtId="0" fontId="26" fillId="0" borderId="17" xfId="74" applyFont="1" applyBorder="1" applyAlignment="1">
      <alignment horizontal="center" vertical="center" wrapText="1"/>
    </xf>
    <xf numFmtId="0" fontId="30" fillId="0" borderId="0" xfId="74" applyFont="1" applyAlignment="1">
      <alignment horizontal="right"/>
    </xf>
    <xf numFmtId="0" fontId="29" fillId="0" borderId="0" xfId="0" applyFont="1" applyAlignment="1">
      <alignment horizontal="right" wrapText="1"/>
    </xf>
    <xf numFmtId="0" fontId="26" fillId="0" borderId="18" xfId="74" applyFont="1" applyBorder="1" applyAlignment="1">
      <alignment horizontal="center" vertical="center" wrapText="1"/>
    </xf>
    <xf numFmtId="0" fontId="31" fillId="0" borderId="0" xfId="74" applyFont="1" applyAlignment="1">
      <alignment horizontal="center" vertical="center" wrapText="1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4"/>
  <sheetViews>
    <sheetView tabSelected="1" zoomScaleNormal="100" zoomScaleSheetLayoutView="100" workbookViewId="0">
      <pane ySplit="7" topLeftCell="A8" activePane="bottomLeft" state="frozen"/>
      <selection pane="bottomLeft" activeCell="J17" sqref="J17"/>
    </sheetView>
  </sheetViews>
  <sheetFormatPr defaultRowHeight="12.75" x14ac:dyDescent="0.2"/>
  <cols>
    <col min="1" max="1" width="84.140625" style="6" customWidth="1"/>
    <col min="2" max="2" width="14.7109375" style="2" customWidth="1"/>
    <col min="3" max="3" width="10.7109375" style="1" customWidth="1"/>
    <col min="4" max="4" width="12.7109375" style="2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2" x14ac:dyDescent="0.2">
      <c r="K1" s="33" t="s">
        <v>23</v>
      </c>
      <c r="L1" s="33"/>
    </row>
    <row r="2" spans="1:12" x14ac:dyDescent="0.2">
      <c r="A2" s="7"/>
      <c r="B2" s="3"/>
    </row>
    <row r="3" spans="1:12" ht="32.25" customHeight="1" x14ac:dyDescent="0.2">
      <c r="A3" s="46" t="s">
        <v>40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2.75" customHeight="1" x14ac:dyDescent="0.2">
      <c r="A4" s="44"/>
      <c r="B4" s="44"/>
      <c r="C4" s="9"/>
    </row>
    <row r="5" spans="1:12" ht="15.75" x14ac:dyDescent="0.25">
      <c r="A5" s="43"/>
      <c r="B5" s="43"/>
      <c r="L5" s="14" t="s">
        <v>22</v>
      </c>
    </row>
    <row r="6" spans="1:12" ht="38.25" customHeight="1" x14ac:dyDescent="0.2">
      <c r="A6" s="34" t="s">
        <v>16</v>
      </c>
      <c r="B6" s="34" t="s">
        <v>29</v>
      </c>
      <c r="C6" s="34" t="s">
        <v>27</v>
      </c>
      <c r="D6" s="36" t="s">
        <v>45</v>
      </c>
      <c r="E6" s="38" t="s">
        <v>56</v>
      </c>
      <c r="F6" s="39"/>
      <c r="G6" s="40"/>
      <c r="H6" s="41" t="s">
        <v>28</v>
      </c>
      <c r="I6" s="42"/>
      <c r="J6" s="38" t="s">
        <v>76</v>
      </c>
      <c r="K6" s="39"/>
      <c r="L6" s="40"/>
    </row>
    <row r="7" spans="1:12" ht="51" x14ac:dyDescent="0.2">
      <c r="A7" s="45"/>
      <c r="B7" s="45"/>
      <c r="C7" s="35"/>
      <c r="D7" s="37"/>
      <c r="E7" s="18" t="s">
        <v>29</v>
      </c>
      <c r="F7" s="19" t="s">
        <v>27</v>
      </c>
      <c r="G7" s="18" t="s">
        <v>30</v>
      </c>
      <c r="H7" s="18" t="s">
        <v>29</v>
      </c>
      <c r="I7" s="19" t="s">
        <v>27</v>
      </c>
      <c r="J7" s="18" t="s">
        <v>29</v>
      </c>
      <c r="K7" s="19" t="s">
        <v>27</v>
      </c>
      <c r="L7" s="28" t="s">
        <v>30</v>
      </c>
    </row>
    <row r="8" spans="1:12" x14ac:dyDescent="0.2">
      <c r="A8" s="21" t="s">
        <v>0</v>
      </c>
      <c r="B8" s="22"/>
      <c r="C8" s="15"/>
      <c r="D8" s="15"/>
      <c r="E8" s="15"/>
      <c r="F8" s="16"/>
      <c r="G8" s="16"/>
      <c r="H8" s="16"/>
      <c r="I8" s="16"/>
      <c r="J8" s="16"/>
      <c r="K8" s="16"/>
      <c r="L8" s="16"/>
    </row>
    <row r="9" spans="1:12" x14ac:dyDescent="0.2">
      <c r="A9" s="20"/>
      <c r="B9" s="15"/>
      <c r="C9" s="15"/>
      <c r="D9" s="15"/>
      <c r="E9" s="15"/>
      <c r="F9" s="16"/>
      <c r="G9" s="16"/>
      <c r="H9" s="16"/>
      <c r="I9" s="16"/>
      <c r="J9" s="16"/>
      <c r="K9" s="16"/>
      <c r="L9" s="16"/>
    </row>
    <row r="10" spans="1:12" s="4" customFormat="1" x14ac:dyDescent="0.2">
      <c r="A10" s="21" t="s">
        <v>8</v>
      </c>
      <c r="B10" s="22">
        <f>SUM(B11:B34)</f>
        <v>1532244</v>
      </c>
      <c r="C10" s="22">
        <f t="shared" ref="C10:L10" si="0">SUM(C11:C34)</f>
        <v>6847</v>
      </c>
      <c r="D10" s="22">
        <f t="shared" si="0"/>
        <v>1539091</v>
      </c>
      <c r="E10" s="22">
        <f t="shared" si="0"/>
        <v>1854761</v>
      </c>
      <c r="F10" s="22">
        <f t="shared" si="0"/>
        <v>10759</v>
      </c>
      <c r="G10" s="22">
        <f t="shared" si="0"/>
        <v>1865520</v>
      </c>
      <c r="H10" s="22">
        <f t="shared" si="0"/>
        <v>477180</v>
      </c>
      <c r="I10" s="22">
        <f t="shared" si="0"/>
        <v>362</v>
      </c>
      <c r="J10" s="22">
        <f t="shared" si="0"/>
        <v>2331941</v>
      </c>
      <c r="K10" s="22">
        <f t="shared" si="0"/>
        <v>11121</v>
      </c>
      <c r="L10" s="22">
        <f t="shared" si="0"/>
        <v>2343062</v>
      </c>
    </row>
    <row r="11" spans="1:12" s="4" customFormat="1" x14ac:dyDescent="0.2">
      <c r="A11" s="20" t="s">
        <v>32</v>
      </c>
      <c r="B11" s="15">
        <v>426552</v>
      </c>
      <c r="C11" s="15"/>
      <c r="D11" s="15">
        <f>SUM(B11:C11)</f>
        <v>426552</v>
      </c>
      <c r="E11" s="15">
        <v>426552</v>
      </c>
      <c r="F11" s="15"/>
      <c r="G11" s="15">
        <f>SUM(E11:F11)</f>
        <v>426552</v>
      </c>
      <c r="H11" s="15"/>
      <c r="I11" s="15"/>
      <c r="J11" s="15">
        <f>SUM(E11,H11)</f>
        <v>426552</v>
      </c>
      <c r="K11" s="15">
        <f>SUM(F11,I11)</f>
        <v>0</v>
      </c>
      <c r="L11" s="15">
        <f>SUM(J11:K11)</f>
        <v>426552</v>
      </c>
    </row>
    <row r="12" spans="1:12" x14ac:dyDescent="0.2">
      <c r="A12" s="20" t="s">
        <v>17</v>
      </c>
      <c r="B12" s="15">
        <v>423272</v>
      </c>
      <c r="C12" s="15"/>
      <c r="D12" s="15">
        <f>SUM(B12:C12)</f>
        <v>423272</v>
      </c>
      <c r="E12" s="15">
        <v>423332</v>
      </c>
      <c r="F12" s="15"/>
      <c r="G12" s="15">
        <f>SUM(E12:F12)</f>
        <v>423332</v>
      </c>
      <c r="H12" s="15">
        <f>4739+388</f>
        <v>5127</v>
      </c>
      <c r="I12" s="15"/>
      <c r="J12" s="15">
        <f>SUM(E12,H12)</f>
        <v>428459</v>
      </c>
      <c r="K12" s="15">
        <f>SUM(F12,I12)</f>
        <v>0</v>
      </c>
      <c r="L12" s="15">
        <f>SUM(J12:K12)</f>
        <v>428459</v>
      </c>
    </row>
    <row r="13" spans="1:12" x14ac:dyDescent="0.2">
      <c r="A13" s="20" t="s">
        <v>33</v>
      </c>
      <c r="B13" s="15">
        <v>327440</v>
      </c>
      <c r="C13" s="15"/>
      <c r="D13" s="15">
        <f t="shared" ref="D13:D23" si="1">SUM(B13:C13)</f>
        <v>327440</v>
      </c>
      <c r="E13" s="15">
        <v>411243</v>
      </c>
      <c r="F13" s="15"/>
      <c r="G13" s="15">
        <f t="shared" ref="G13:G27" si="2">SUM(E13:F13)</f>
        <v>411243</v>
      </c>
      <c r="H13" s="15">
        <f>19587+5520+2203</f>
        <v>27310</v>
      </c>
      <c r="I13" s="15"/>
      <c r="J13" s="15">
        <f t="shared" ref="J13:J34" si="3">SUM(E13,H13)</f>
        <v>438553</v>
      </c>
      <c r="K13" s="15">
        <f t="shared" ref="K13:K34" si="4">SUM(F13,I13)</f>
        <v>0</v>
      </c>
      <c r="L13" s="15">
        <f t="shared" ref="L13:L34" si="5">SUM(J13:K13)</f>
        <v>438553</v>
      </c>
    </row>
    <row r="14" spans="1:12" x14ac:dyDescent="0.2">
      <c r="A14" s="20" t="s">
        <v>34</v>
      </c>
      <c r="B14" s="15">
        <v>149922</v>
      </c>
      <c r="C14" s="15"/>
      <c r="D14" s="15">
        <f t="shared" si="1"/>
        <v>149922</v>
      </c>
      <c r="E14" s="15">
        <v>218711</v>
      </c>
      <c r="F14" s="15"/>
      <c r="G14" s="15">
        <f t="shared" si="2"/>
        <v>218711</v>
      </c>
      <c r="H14" s="15">
        <f>-2937-160</f>
        <v>-3097</v>
      </c>
      <c r="I14" s="15"/>
      <c r="J14" s="15">
        <f t="shared" si="3"/>
        <v>215614</v>
      </c>
      <c r="K14" s="15">
        <f t="shared" si="4"/>
        <v>0</v>
      </c>
      <c r="L14" s="15">
        <f t="shared" si="5"/>
        <v>215614</v>
      </c>
    </row>
    <row r="15" spans="1:12" x14ac:dyDescent="0.2">
      <c r="A15" s="20" t="s">
        <v>18</v>
      </c>
      <c r="B15" s="15">
        <v>42448</v>
      </c>
      <c r="C15" s="15"/>
      <c r="D15" s="15">
        <f t="shared" si="1"/>
        <v>42448</v>
      </c>
      <c r="E15" s="15">
        <v>42448</v>
      </c>
      <c r="F15" s="15"/>
      <c r="G15" s="15">
        <f t="shared" si="2"/>
        <v>42448</v>
      </c>
      <c r="H15" s="15">
        <v>1395</v>
      </c>
      <c r="I15" s="15"/>
      <c r="J15" s="15">
        <f t="shared" si="3"/>
        <v>43843</v>
      </c>
      <c r="K15" s="15">
        <f t="shared" si="4"/>
        <v>0</v>
      </c>
      <c r="L15" s="15">
        <f t="shared" si="5"/>
        <v>43843</v>
      </c>
    </row>
    <row r="16" spans="1:12" x14ac:dyDescent="0.2">
      <c r="A16" s="20" t="s">
        <v>35</v>
      </c>
      <c r="B16" s="15">
        <v>18700</v>
      </c>
      <c r="C16" s="15"/>
      <c r="D16" s="15">
        <f t="shared" si="1"/>
        <v>18700</v>
      </c>
      <c r="E16" s="15">
        <v>18700</v>
      </c>
      <c r="F16" s="15"/>
      <c r="G16" s="15">
        <f t="shared" si="2"/>
        <v>18700</v>
      </c>
      <c r="H16" s="15"/>
      <c r="I16" s="15"/>
      <c r="J16" s="15">
        <f t="shared" si="3"/>
        <v>18700</v>
      </c>
      <c r="K16" s="15">
        <f t="shared" si="4"/>
        <v>0</v>
      </c>
      <c r="L16" s="15">
        <f t="shared" si="5"/>
        <v>18700</v>
      </c>
    </row>
    <row r="17" spans="1:12" x14ac:dyDescent="0.2">
      <c r="A17" s="20" t="s">
        <v>37</v>
      </c>
      <c r="B17" s="15">
        <v>5244</v>
      </c>
      <c r="C17" s="15"/>
      <c r="D17" s="15">
        <f t="shared" si="1"/>
        <v>5244</v>
      </c>
      <c r="E17" s="15">
        <v>1497</v>
      </c>
      <c r="F17" s="15"/>
      <c r="G17" s="15">
        <f t="shared" si="2"/>
        <v>1497</v>
      </c>
      <c r="H17" s="15">
        <v>9055</v>
      </c>
      <c r="I17" s="15"/>
      <c r="J17" s="15">
        <f t="shared" si="3"/>
        <v>10552</v>
      </c>
      <c r="K17" s="15">
        <f t="shared" si="4"/>
        <v>0</v>
      </c>
      <c r="L17" s="15">
        <f t="shared" si="5"/>
        <v>10552</v>
      </c>
    </row>
    <row r="18" spans="1:12" x14ac:dyDescent="0.2">
      <c r="A18" s="20" t="s">
        <v>49</v>
      </c>
      <c r="B18" s="15"/>
      <c r="C18" s="15"/>
      <c r="D18" s="15"/>
      <c r="E18" s="15">
        <v>5244</v>
      </c>
      <c r="F18" s="15"/>
      <c r="G18" s="15">
        <f t="shared" si="2"/>
        <v>5244</v>
      </c>
      <c r="H18" s="15"/>
      <c r="I18" s="15"/>
      <c r="J18" s="15">
        <f t="shared" si="3"/>
        <v>5244</v>
      </c>
      <c r="K18" s="15">
        <f t="shared" si="4"/>
        <v>0</v>
      </c>
      <c r="L18" s="15">
        <f t="shared" si="5"/>
        <v>5244</v>
      </c>
    </row>
    <row r="19" spans="1:12" x14ac:dyDescent="0.2">
      <c r="A19" s="20" t="s">
        <v>26</v>
      </c>
      <c r="B19" s="15">
        <v>4500</v>
      </c>
      <c r="C19" s="15"/>
      <c r="D19" s="15">
        <f t="shared" si="1"/>
        <v>4500</v>
      </c>
      <c r="E19" s="15">
        <v>4500</v>
      </c>
      <c r="F19" s="15"/>
      <c r="G19" s="15">
        <f t="shared" si="2"/>
        <v>4500</v>
      </c>
      <c r="H19" s="15">
        <v>-1621</v>
      </c>
      <c r="I19" s="15"/>
      <c r="J19" s="15">
        <f t="shared" si="3"/>
        <v>2879</v>
      </c>
      <c r="K19" s="15">
        <f t="shared" si="4"/>
        <v>0</v>
      </c>
      <c r="L19" s="15">
        <f t="shared" si="5"/>
        <v>2879</v>
      </c>
    </row>
    <row r="20" spans="1:12" x14ac:dyDescent="0.2">
      <c r="A20" s="20" t="s">
        <v>52</v>
      </c>
      <c r="B20" s="15"/>
      <c r="C20" s="15"/>
      <c r="D20" s="15"/>
      <c r="E20" s="15">
        <v>1393</v>
      </c>
      <c r="F20" s="15"/>
      <c r="G20" s="15">
        <f t="shared" si="2"/>
        <v>1393</v>
      </c>
      <c r="H20" s="15">
        <v>861</v>
      </c>
      <c r="I20" s="15"/>
      <c r="J20" s="15">
        <f t="shared" si="3"/>
        <v>2254</v>
      </c>
      <c r="K20" s="15">
        <f t="shared" si="4"/>
        <v>0</v>
      </c>
      <c r="L20" s="15">
        <f t="shared" si="5"/>
        <v>2254</v>
      </c>
    </row>
    <row r="21" spans="1:12" x14ac:dyDescent="0.2">
      <c r="A21" s="20" t="s">
        <v>24</v>
      </c>
      <c r="B21" s="15"/>
      <c r="C21" s="15">
        <v>2220</v>
      </c>
      <c r="D21" s="15">
        <f t="shared" si="1"/>
        <v>2220</v>
      </c>
      <c r="E21" s="15"/>
      <c r="F21" s="15">
        <v>2220</v>
      </c>
      <c r="G21" s="15">
        <f t="shared" si="2"/>
        <v>2220</v>
      </c>
      <c r="H21" s="15"/>
      <c r="I21" s="15">
        <v>2</v>
      </c>
      <c r="J21" s="15">
        <f t="shared" si="3"/>
        <v>0</v>
      </c>
      <c r="K21" s="15">
        <f t="shared" si="4"/>
        <v>2222</v>
      </c>
      <c r="L21" s="15">
        <f t="shared" si="5"/>
        <v>2222</v>
      </c>
    </row>
    <row r="22" spans="1:12" x14ac:dyDescent="0.2">
      <c r="A22" s="20" t="s">
        <v>19</v>
      </c>
      <c r="B22" s="15"/>
      <c r="C22" s="15">
        <v>4627</v>
      </c>
      <c r="D22" s="15">
        <f t="shared" si="1"/>
        <v>4627</v>
      </c>
      <c r="E22" s="15"/>
      <c r="F22" s="15">
        <v>4627</v>
      </c>
      <c r="G22" s="15">
        <f t="shared" si="2"/>
        <v>4627</v>
      </c>
      <c r="H22" s="15"/>
      <c r="I22" s="15"/>
      <c r="J22" s="15">
        <f t="shared" si="3"/>
        <v>0</v>
      </c>
      <c r="K22" s="15">
        <f t="shared" si="4"/>
        <v>4627</v>
      </c>
      <c r="L22" s="15">
        <f t="shared" si="5"/>
        <v>4627</v>
      </c>
    </row>
    <row r="23" spans="1:12" x14ac:dyDescent="0.2">
      <c r="A23" s="15" t="s">
        <v>38</v>
      </c>
      <c r="B23" s="15">
        <v>134166</v>
      </c>
      <c r="C23" s="15"/>
      <c r="D23" s="15">
        <f t="shared" si="1"/>
        <v>134166</v>
      </c>
      <c r="E23" s="15">
        <v>134166</v>
      </c>
      <c r="F23" s="15"/>
      <c r="G23" s="15">
        <f t="shared" si="2"/>
        <v>134166</v>
      </c>
      <c r="H23" s="15"/>
      <c r="I23" s="15"/>
      <c r="J23" s="15">
        <f t="shared" si="3"/>
        <v>134166</v>
      </c>
      <c r="K23" s="15">
        <f t="shared" si="4"/>
        <v>0</v>
      </c>
      <c r="L23" s="15">
        <f t="shared" si="5"/>
        <v>134166</v>
      </c>
    </row>
    <row r="24" spans="1:12" ht="12.75" customHeight="1" x14ac:dyDescent="0.2">
      <c r="A24" s="20" t="s">
        <v>48</v>
      </c>
      <c r="B24" s="15"/>
      <c r="C24" s="15"/>
      <c r="D24" s="15"/>
      <c r="E24" s="15">
        <v>8532</v>
      </c>
      <c r="F24" s="15"/>
      <c r="G24" s="15">
        <f t="shared" si="2"/>
        <v>8532</v>
      </c>
      <c r="H24" s="15"/>
      <c r="I24" s="15"/>
      <c r="J24" s="15">
        <f t="shared" si="3"/>
        <v>8532</v>
      </c>
      <c r="K24" s="15">
        <f t="shared" si="4"/>
        <v>0</v>
      </c>
      <c r="L24" s="15">
        <f t="shared" si="5"/>
        <v>8532</v>
      </c>
    </row>
    <row r="25" spans="1:12" ht="12.75" customHeight="1" x14ac:dyDescent="0.2">
      <c r="A25" s="20" t="s">
        <v>47</v>
      </c>
      <c r="B25" s="15"/>
      <c r="C25" s="15"/>
      <c r="D25" s="15"/>
      <c r="E25" s="15">
        <v>5491</v>
      </c>
      <c r="F25" s="15"/>
      <c r="G25" s="15">
        <f t="shared" si="2"/>
        <v>5491</v>
      </c>
      <c r="H25" s="15"/>
      <c r="I25" s="15"/>
      <c r="J25" s="15">
        <f t="shared" si="3"/>
        <v>5491</v>
      </c>
      <c r="K25" s="15">
        <f t="shared" si="4"/>
        <v>0</v>
      </c>
      <c r="L25" s="15">
        <f t="shared" si="5"/>
        <v>5491</v>
      </c>
    </row>
    <row r="26" spans="1:12" ht="12.75" customHeight="1" x14ac:dyDescent="0.2">
      <c r="A26" s="20" t="s">
        <v>51</v>
      </c>
      <c r="B26" s="15"/>
      <c r="C26" s="15"/>
      <c r="D26" s="15"/>
      <c r="E26" s="15"/>
      <c r="F26" s="15">
        <v>3912</v>
      </c>
      <c r="G26" s="15">
        <f t="shared" si="2"/>
        <v>3912</v>
      </c>
      <c r="H26" s="15"/>
      <c r="I26" s="15"/>
      <c r="J26" s="15">
        <f t="shared" si="3"/>
        <v>0</v>
      </c>
      <c r="K26" s="15">
        <f t="shared" si="4"/>
        <v>3912</v>
      </c>
      <c r="L26" s="15">
        <f t="shared" si="5"/>
        <v>3912</v>
      </c>
    </row>
    <row r="27" spans="1:12" ht="12.75" customHeight="1" x14ac:dyDescent="0.2">
      <c r="A27" s="20" t="s">
        <v>53</v>
      </c>
      <c r="B27" s="15"/>
      <c r="C27" s="15"/>
      <c r="D27" s="15"/>
      <c r="E27" s="15">
        <v>152952</v>
      </c>
      <c r="F27" s="15"/>
      <c r="G27" s="15">
        <f t="shared" si="2"/>
        <v>152952</v>
      </c>
      <c r="H27" s="15">
        <v>152952</v>
      </c>
      <c r="I27" s="15"/>
      <c r="J27" s="15">
        <f t="shared" si="3"/>
        <v>305904</v>
      </c>
      <c r="K27" s="15">
        <f t="shared" si="4"/>
        <v>0</v>
      </c>
      <c r="L27" s="15">
        <f t="shared" si="5"/>
        <v>305904</v>
      </c>
    </row>
    <row r="28" spans="1:12" ht="12.75" customHeight="1" x14ac:dyDescent="0.2">
      <c r="A28" s="20" t="s">
        <v>64</v>
      </c>
      <c r="B28" s="15"/>
      <c r="C28" s="15"/>
      <c r="D28" s="15"/>
      <c r="E28" s="15"/>
      <c r="F28" s="15"/>
      <c r="G28" s="15"/>
      <c r="H28" s="15">
        <v>276977</v>
      </c>
      <c r="I28" s="15"/>
      <c r="J28" s="15">
        <f t="shared" si="3"/>
        <v>276977</v>
      </c>
      <c r="K28" s="15">
        <f t="shared" si="4"/>
        <v>0</v>
      </c>
      <c r="L28" s="15">
        <f t="shared" si="5"/>
        <v>276977</v>
      </c>
    </row>
    <row r="29" spans="1:12" ht="12.75" customHeight="1" x14ac:dyDescent="0.2">
      <c r="A29" s="20" t="s">
        <v>65</v>
      </c>
      <c r="B29" s="15"/>
      <c r="C29" s="15"/>
      <c r="D29" s="15"/>
      <c r="E29" s="15"/>
      <c r="F29" s="15"/>
      <c r="G29" s="15"/>
      <c r="H29" s="15"/>
      <c r="I29" s="15">
        <v>360</v>
      </c>
      <c r="J29" s="15">
        <f t="shared" si="3"/>
        <v>0</v>
      </c>
      <c r="K29" s="15">
        <f t="shared" si="4"/>
        <v>360</v>
      </c>
      <c r="L29" s="15">
        <f t="shared" si="5"/>
        <v>360</v>
      </c>
    </row>
    <row r="30" spans="1:12" ht="12.75" customHeight="1" x14ac:dyDescent="0.2">
      <c r="A30" s="32" t="s">
        <v>66</v>
      </c>
      <c r="B30" s="15"/>
      <c r="C30" s="15"/>
      <c r="D30" s="15"/>
      <c r="E30" s="15"/>
      <c r="F30" s="15"/>
      <c r="G30" s="15"/>
      <c r="H30" s="15">
        <v>20</v>
      </c>
      <c r="I30" s="15"/>
      <c r="J30" s="15">
        <f t="shared" si="3"/>
        <v>20</v>
      </c>
      <c r="K30" s="15">
        <f t="shared" si="4"/>
        <v>0</v>
      </c>
      <c r="L30" s="15">
        <f t="shared" si="5"/>
        <v>20</v>
      </c>
    </row>
    <row r="31" spans="1:12" ht="12.75" customHeight="1" x14ac:dyDescent="0.2">
      <c r="A31" s="32" t="s">
        <v>67</v>
      </c>
      <c r="B31" s="15"/>
      <c r="C31" s="15"/>
      <c r="D31" s="15"/>
      <c r="E31" s="15"/>
      <c r="F31" s="15"/>
      <c r="G31" s="15"/>
      <c r="H31" s="15">
        <v>1726</v>
      </c>
      <c r="I31" s="15"/>
      <c r="J31" s="15">
        <f t="shared" si="3"/>
        <v>1726</v>
      </c>
      <c r="K31" s="15">
        <f t="shared" si="4"/>
        <v>0</v>
      </c>
      <c r="L31" s="15">
        <f t="shared" si="5"/>
        <v>1726</v>
      </c>
    </row>
    <row r="32" spans="1:12" ht="12.75" customHeight="1" x14ac:dyDescent="0.2">
      <c r="A32" s="32" t="s">
        <v>68</v>
      </c>
      <c r="B32" s="15"/>
      <c r="C32" s="15"/>
      <c r="D32" s="15"/>
      <c r="E32" s="15"/>
      <c r="F32" s="15"/>
      <c r="G32" s="15"/>
      <c r="H32" s="15">
        <v>1859</v>
      </c>
      <c r="I32" s="15"/>
      <c r="J32" s="15">
        <f t="shared" si="3"/>
        <v>1859</v>
      </c>
      <c r="K32" s="15">
        <f t="shared" si="4"/>
        <v>0</v>
      </c>
      <c r="L32" s="15">
        <f t="shared" si="5"/>
        <v>1859</v>
      </c>
    </row>
    <row r="33" spans="1:12" ht="12.75" customHeight="1" x14ac:dyDescent="0.2">
      <c r="A33" s="32" t="s">
        <v>69</v>
      </c>
      <c r="B33" s="15"/>
      <c r="C33" s="15"/>
      <c r="D33" s="15"/>
      <c r="E33" s="15"/>
      <c r="F33" s="15"/>
      <c r="G33" s="15"/>
      <c r="H33" s="15">
        <v>627</v>
      </c>
      <c r="I33" s="15"/>
      <c r="J33" s="15">
        <f t="shared" si="3"/>
        <v>627</v>
      </c>
      <c r="K33" s="15">
        <f t="shared" si="4"/>
        <v>0</v>
      </c>
      <c r="L33" s="15">
        <f t="shared" si="5"/>
        <v>627</v>
      </c>
    </row>
    <row r="34" spans="1:12" ht="12.75" customHeight="1" x14ac:dyDescent="0.2">
      <c r="A34" s="32" t="s">
        <v>70</v>
      </c>
      <c r="B34" s="15"/>
      <c r="C34" s="15"/>
      <c r="D34" s="15"/>
      <c r="E34" s="15"/>
      <c r="F34" s="15"/>
      <c r="G34" s="15"/>
      <c r="H34" s="15">
        <v>3989</v>
      </c>
      <c r="I34" s="15"/>
      <c r="J34" s="15">
        <f t="shared" si="3"/>
        <v>3989</v>
      </c>
      <c r="K34" s="15">
        <f t="shared" si="4"/>
        <v>0</v>
      </c>
      <c r="L34" s="15">
        <f t="shared" si="5"/>
        <v>3989</v>
      </c>
    </row>
    <row r="35" spans="1:12" ht="12.75" customHeight="1" x14ac:dyDescent="0.2">
      <c r="A35" s="20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1:12" x14ac:dyDescent="0.2">
      <c r="A36" s="21" t="s">
        <v>9</v>
      </c>
      <c r="B36" s="22">
        <f>SUM(B37:B38)</f>
        <v>0</v>
      </c>
      <c r="C36" s="22">
        <f t="shared" ref="C36:L36" si="6">SUM(C37:C38)</f>
        <v>0</v>
      </c>
      <c r="D36" s="22">
        <f t="shared" si="6"/>
        <v>0</v>
      </c>
      <c r="E36" s="22">
        <f t="shared" si="6"/>
        <v>0</v>
      </c>
      <c r="F36" s="22">
        <f t="shared" si="6"/>
        <v>995</v>
      </c>
      <c r="G36" s="22">
        <f t="shared" si="6"/>
        <v>995</v>
      </c>
      <c r="H36" s="22">
        <f t="shared" si="6"/>
        <v>0</v>
      </c>
      <c r="I36" s="22">
        <f t="shared" si="6"/>
        <v>1920</v>
      </c>
      <c r="J36" s="22">
        <f t="shared" si="6"/>
        <v>0</v>
      </c>
      <c r="K36" s="22">
        <f t="shared" si="6"/>
        <v>2915</v>
      </c>
      <c r="L36" s="22">
        <f t="shared" si="6"/>
        <v>2915</v>
      </c>
    </row>
    <row r="37" spans="1:12" x14ac:dyDescent="0.2">
      <c r="A37" s="20" t="s">
        <v>50</v>
      </c>
      <c r="B37" s="15"/>
      <c r="C37" s="15"/>
      <c r="D37" s="15"/>
      <c r="E37" s="15"/>
      <c r="F37" s="15">
        <v>995</v>
      </c>
      <c r="G37" s="15">
        <f>SUM(E37:F37)</f>
        <v>995</v>
      </c>
      <c r="H37" s="15"/>
      <c r="I37" s="15"/>
      <c r="J37" s="15">
        <f>SUM(E37,H37)</f>
        <v>0</v>
      </c>
      <c r="K37" s="15">
        <f>SUM(F37,I37)</f>
        <v>995</v>
      </c>
      <c r="L37" s="15">
        <f>SUM(J37:K37)</f>
        <v>995</v>
      </c>
    </row>
    <row r="38" spans="1:12" x14ac:dyDescent="0.2">
      <c r="A38" s="20" t="s">
        <v>72</v>
      </c>
      <c r="B38" s="15"/>
      <c r="C38" s="15"/>
      <c r="D38" s="15"/>
      <c r="E38" s="15"/>
      <c r="F38" s="15"/>
      <c r="G38" s="15"/>
      <c r="H38" s="15"/>
      <c r="I38" s="15">
        <v>1920</v>
      </c>
      <c r="J38" s="15">
        <f>SUM(E38,H38)</f>
        <v>0</v>
      </c>
      <c r="K38" s="15">
        <f>SUM(F38,I38)</f>
        <v>1920</v>
      </c>
      <c r="L38" s="15">
        <f>SUM(J38:K38)</f>
        <v>1920</v>
      </c>
    </row>
    <row r="39" spans="1:12" x14ac:dyDescent="0.2">
      <c r="A39" s="20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x14ac:dyDescent="0.2">
      <c r="A40" s="23" t="s">
        <v>10</v>
      </c>
      <c r="B40" s="24">
        <f t="shared" ref="B40:L40" si="7">SUM(B10,B36)</f>
        <v>1532244</v>
      </c>
      <c r="C40" s="24">
        <f t="shared" si="7"/>
        <v>6847</v>
      </c>
      <c r="D40" s="24">
        <f t="shared" si="7"/>
        <v>1539091</v>
      </c>
      <c r="E40" s="24">
        <f t="shared" si="7"/>
        <v>1854761</v>
      </c>
      <c r="F40" s="24">
        <f t="shared" si="7"/>
        <v>11754</v>
      </c>
      <c r="G40" s="24">
        <f t="shared" si="7"/>
        <v>1866515</v>
      </c>
      <c r="H40" s="24">
        <f t="shared" si="7"/>
        <v>477180</v>
      </c>
      <c r="I40" s="24">
        <f t="shared" si="7"/>
        <v>2282</v>
      </c>
      <c r="J40" s="24">
        <f t="shared" si="7"/>
        <v>2331941</v>
      </c>
      <c r="K40" s="24">
        <f t="shared" si="7"/>
        <v>14036</v>
      </c>
      <c r="L40" s="24">
        <f t="shared" si="7"/>
        <v>2345977</v>
      </c>
    </row>
    <row r="41" spans="1:12" s="4" customFormat="1" x14ac:dyDescent="0.2">
      <c r="A41" s="20"/>
      <c r="B41" s="15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25.5" x14ac:dyDescent="0.2">
      <c r="A42" s="21" t="s">
        <v>6</v>
      </c>
      <c r="B42" s="22"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</row>
    <row r="43" spans="1:12" s="8" customFormat="1" ht="13.5" x14ac:dyDescent="0.25">
      <c r="A43" s="20"/>
      <c r="B43" s="15"/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2" ht="25.5" x14ac:dyDescent="0.2">
      <c r="A44" s="21" t="s">
        <v>1</v>
      </c>
      <c r="B44" s="22">
        <f t="shared" ref="B44:L44" si="8">SUM(B45:B46)</f>
        <v>17500</v>
      </c>
      <c r="C44" s="22">
        <f t="shared" si="8"/>
        <v>195000</v>
      </c>
      <c r="D44" s="22">
        <f t="shared" si="8"/>
        <v>212500</v>
      </c>
      <c r="E44" s="22">
        <f t="shared" si="8"/>
        <v>17500</v>
      </c>
      <c r="F44" s="22">
        <f t="shared" si="8"/>
        <v>7050</v>
      </c>
      <c r="G44" s="22">
        <f t="shared" si="8"/>
        <v>230000</v>
      </c>
      <c r="H44" s="22">
        <f t="shared" si="8"/>
        <v>12950</v>
      </c>
      <c r="I44" s="22">
        <f t="shared" si="8"/>
        <v>0</v>
      </c>
      <c r="J44" s="22">
        <f t="shared" si="8"/>
        <v>30450</v>
      </c>
      <c r="K44" s="22">
        <f t="shared" si="8"/>
        <v>7050</v>
      </c>
      <c r="L44" s="22">
        <f t="shared" si="8"/>
        <v>37500</v>
      </c>
    </row>
    <row r="45" spans="1:12" x14ac:dyDescent="0.2">
      <c r="A45" s="20" t="s">
        <v>36</v>
      </c>
      <c r="B45" s="15"/>
      <c r="C45" s="15">
        <v>195000</v>
      </c>
      <c r="D45" s="15">
        <f>SUM(B45:C45)</f>
        <v>195000</v>
      </c>
      <c r="E45" s="15"/>
      <c r="F45" s="15">
        <v>7050</v>
      </c>
      <c r="G45" s="15">
        <f>SUM(D45:E45)</f>
        <v>195000</v>
      </c>
      <c r="H45" s="15"/>
      <c r="I45" s="15"/>
      <c r="J45" s="15">
        <f>SUM(E45,H45)</f>
        <v>0</v>
      </c>
      <c r="K45" s="15">
        <f>SUM(F45,I45)</f>
        <v>7050</v>
      </c>
      <c r="L45" s="15">
        <f>SUM(J45:K45)</f>
        <v>7050</v>
      </c>
    </row>
    <row r="46" spans="1:12" x14ac:dyDescent="0.2">
      <c r="A46" s="20" t="s">
        <v>39</v>
      </c>
      <c r="B46" s="15">
        <v>17500</v>
      </c>
      <c r="C46" s="15"/>
      <c r="D46" s="15">
        <f>SUM(B46:C46)</f>
        <v>17500</v>
      </c>
      <c r="E46" s="15">
        <v>17500</v>
      </c>
      <c r="F46" s="15"/>
      <c r="G46" s="15">
        <f>SUM(D46:E46)</f>
        <v>35000</v>
      </c>
      <c r="H46" s="15">
        <v>12950</v>
      </c>
      <c r="I46" s="15"/>
      <c r="J46" s="15">
        <f>SUM(E46,H46)</f>
        <v>30450</v>
      </c>
      <c r="K46" s="15">
        <f>SUM(F46,I46)</f>
        <v>0</v>
      </c>
      <c r="L46" s="15">
        <f>SUM(J46:K46)</f>
        <v>30450</v>
      </c>
    </row>
    <row r="47" spans="1:12" s="4" customFormat="1" x14ac:dyDescent="0.2">
      <c r="A47" s="20"/>
      <c r="B47" s="15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s="4" customFormat="1" x14ac:dyDescent="0.2">
      <c r="A48" s="21" t="s">
        <v>13</v>
      </c>
      <c r="B48" s="22"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</row>
    <row r="49" spans="1:12" x14ac:dyDescent="0.2">
      <c r="A49" s="20"/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 s="4" customFormat="1" x14ac:dyDescent="0.2">
      <c r="A50" s="23" t="s">
        <v>14</v>
      </c>
      <c r="B50" s="24">
        <f t="shared" ref="B50:L50" si="9">SUM(B42,B44)</f>
        <v>17500</v>
      </c>
      <c r="C50" s="24">
        <f t="shared" si="9"/>
        <v>195000</v>
      </c>
      <c r="D50" s="24">
        <f t="shared" si="9"/>
        <v>212500</v>
      </c>
      <c r="E50" s="24">
        <f t="shared" si="9"/>
        <v>17500</v>
      </c>
      <c r="F50" s="24">
        <f t="shared" si="9"/>
        <v>7050</v>
      </c>
      <c r="G50" s="24">
        <f t="shared" si="9"/>
        <v>230000</v>
      </c>
      <c r="H50" s="24">
        <f t="shared" si="9"/>
        <v>12950</v>
      </c>
      <c r="I50" s="24">
        <f t="shared" si="9"/>
        <v>0</v>
      </c>
      <c r="J50" s="24">
        <f t="shared" si="9"/>
        <v>30450</v>
      </c>
      <c r="K50" s="24">
        <f t="shared" si="9"/>
        <v>7050</v>
      </c>
      <c r="L50" s="24">
        <f t="shared" si="9"/>
        <v>37500</v>
      </c>
    </row>
    <row r="51" spans="1:12" x14ac:dyDescent="0.2">
      <c r="A51" s="20"/>
      <c r="B51" s="15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1:12" s="8" customFormat="1" ht="13.5" x14ac:dyDescent="0.25">
      <c r="A52" s="20"/>
      <c r="B52" s="15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2" x14ac:dyDescent="0.2">
      <c r="A53" s="21" t="s">
        <v>7</v>
      </c>
      <c r="B53" s="22">
        <f>SUM(B54:B59)</f>
        <v>157734</v>
      </c>
      <c r="C53" s="22">
        <f t="shared" ref="C53:L53" si="10">SUM(C54:C59)</f>
        <v>0</v>
      </c>
      <c r="D53" s="22">
        <f t="shared" si="10"/>
        <v>157734</v>
      </c>
      <c r="E53" s="22">
        <f t="shared" si="10"/>
        <v>828559</v>
      </c>
      <c r="F53" s="22">
        <f t="shared" si="10"/>
        <v>0</v>
      </c>
      <c r="G53" s="22">
        <f t="shared" si="10"/>
        <v>828559</v>
      </c>
      <c r="H53" s="22">
        <f t="shared" si="10"/>
        <v>142753</v>
      </c>
      <c r="I53" s="22">
        <f t="shared" si="10"/>
        <v>0</v>
      </c>
      <c r="J53" s="22">
        <f t="shared" si="10"/>
        <v>971312</v>
      </c>
      <c r="K53" s="22">
        <f t="shared" si="10"/>
        <v>0</v>
      </c>
      <c r="L53" s="22">
        <f t="shared" si="10"/>
        <v>971312</v>
      </c>
    </row>
    <row r="54" spans="1:12" x14ac:dyDescent="0.2">
      <c r="A54" s="15" t="s">
        <v>31</v>
      </c>
      <c r="B54" s="25">
        <v>157734</v>
      </c>
      <c r="C54" s="25"/>
      <c r="D54" s="25">
        <f>SUM(B54:C54)</f>
        <v>157734</v>
      </c>
      <c r="E54" s="25">
        <v>157734</v>
      </c>
      <c r="F54" s="25"/>
      <c r="G54" s="25">
        <f>SUM(E54:F54)</f>
        <v>157734</v>
      </c>
      <c r="H54" s="25">
        <v>-157734</v>
      </c>
      <c r="I54" s="25"/>
      <c r="J54" s="25">
        <f t="shared" ref="J54:K59" si="11">SUM(E54,H54)</f>
        <v>0</v>
      </c>
      <c r="K54" s="25">
        <f t="shared" si="11"/>
        <v>0</v>
      </c>
      <c r="L54" s="25">
        <f t="shared" ref="L54:L59" si="12">SUM(J54:K54)</f>
        <v>0</v>
      </c>
    </row>
    <row r="55" spans="1:12" ht="12.75" customHeight="1" x14ac:dyDescent="0.2">
      <c r="A55" s="20" t="s">
        <v>48</v>
      </c>
      <c r="B55" s="25"/>
      <c r="C55" s="25"/>
      <c r="D55" s="25"/>
      <c r="E55" s="25">
        <v>470950</v>
      </c>
      <c r="F55" s="25"/>
      <c r="G55" s="25">
        <f t="shared" ref="G55:G58" si="13">SUM(E55:F55)</f>
        <v>470950</v>
      </c>
      <c r="H55" s="25"/>
      <c r="I55" s="25"/>
      <c r="J55" s="25">
        <f t="shared" si="11"/>
        <v>470950</v>
      </c>
      <c r="K55" s="25">
        <f t="shared" si="11"/>
        <v>0</v>
      </c>
      <c r="L55" s="25">
        <f t="shared" si="12"/>
        <v>470950</v>
      </c>
    </row>
    <row r="56" spans="1:12" ht="12.75" customHeight="1" x14ac:dyDescent="0.2">
      <c r="A56" s="20" t="s">
        <v>47</v>
      </c>
      <c r="B56" s="25"/>
      <c r="C56" s="25"/>
      <c r="D56" s="25"/>
      <c r="E56" s="25">
        <v>189872</v>
      </c>
      <c r="F56" s="25"/>
      <c r="G56" s="25">
        <f t="shared" si="13"/>
        <v>189872</v>
      </c>
      <c r="H56" s="25">
        <v>-9390</v>
      </c>
      <c r="I56" s="25"/>
      <c r="J56" s="25">
        <f t="shared" si="11"/>
        <v>180482</v>
      </c>
      <c r="K56" s="25">
        <f t="shared" si="11"/>
        <v>0</v>
      </c>
      <c r="L56" s="25">
        <f t="shared" si="12"/>
        <v>180482</v>
      </c>
    </row>
    <row r="57" spans="1:12" ht="12.75" customHeight="1" x14ac:dyDescent="0.2">
      <c r="A57" s="20" t="s">
        <v>54</v>
      </c>
      <c r="B57" s="25"/>
      <c r="C57" s="25"/>
      <c r="D57" s="25"/>
      <c r="E57" s="25">
        <v>1345</v>
      </c>
      <c r="F57" s="25"/>
      <c r="G57" s="25">
        <f t="shared" si="13"/>
        <v>1345</v>
      </c>
      <c r="H57" s="25"/>
      <c r="I57" s="25"/>
      <c r="J57" s="25">
        <f t="shared" si="11"/>
        <v>1345</v>
      </c>
      <c r="K57" s="25">
        <f t="shared" si="11"/>
        <v>0</v>
      </c>
      <c r="L57" s="25">
        <f t="shared" si="12"/>
        <v>1345</v>
      </c>
    </row>
    <row r="58" spans="1:12" ht="12.75" customHeight="1" x14ac:dyDescent="0.2">
      <c r="A58" s="20" t="s">
        <v>55</v>
      </c>
      <c r="B58" s="25"/>
      <c r="C58" s="25"/>
      <c r="D58" s="25"/>
      <c r="E58" s="25">
        <v>8658</v>
      </c>
      <c r="F58" s="25"/>
      <c r="G58" s="25">
        <f t="shared" si="13"/>
        <v>8658</v>
      </c>
      <c r="H58" s="25"/>
      <c r="I58" s="25"/>
      <c r="J58" s="25">
        <f t="shared" si="11"/>
        <v>8658</v>
      </c>
      <c r="K58" s="25">
        <f t="shared" si="11"/>
        <v>0</v>
      </c>
      <c r="L58" s="25">
        <f t="shared" si="12"/>
        <v>8658</v>
      </c>
    </row>
    <row r="59" spans="1:12" ht="12.75" customHeight="1" x14ac:dyDescent="0.2">
      <c r="A59" s="32" t="s">
        <v>71</v>
      </c>
      <c r="B59" s="25"/>
      <c r="C59" s="25"/>
      <c r="D59" s="25"/>
      <c r="E59" s="25"/>
      <c r="F59" s="25"/>
      <c r="G59" s="25"/>
      <c r="H59" s="25">
        <v>309877</v>
      </c>
      <c r="I59" s="25"/>
      <c r="J59" s="25">
        <f t="shared" si="11"/>
        <v>309877</v>
      </c>
      <c r="K59" s="25">
        <f t="shared" si="11"/>
        <v>0</v>
      </c>
      <c r="L59" s="25">
        <f t="shared" si="12"/>
        <v>309877</v>
      </c>
    </row>
    <row r="60" spans="1:12" s="4" customFormat="1" ht="12.75" customHeight="1" x14ac:dyDescent="0.2">
      <c r="A60" s="20"/>
      <c r="B60" s="15"/>
      <c r="C60" s="10"/>
      <c r="D60" s="10"/>
      <c r="E60" s="10"/>
      <c r="F60" s="10"/>
      <c r="G60" s="10"/>
      <c r="H60" s="10"/>
      <c r="I60" s="10"/>
      <c r="J60" s="10"/>
      <c r="K60" s="25"/>
      <c r="L60" s="10"/>
    </row>
    <row r="61" spans="1:12" s="4" customFormat="1" ht="11.25" customHeight="1" x14ac:dyDescent="0.2">
      <c r="A61" s="21" t="s">
        <v>2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</row>
    <row r="62" spans="1:12" s="4" customFormat="1" x14ac:dyDescent="0.2">
      <c r="A62" s="21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1:12" s="4" customFormat="1" x14ac:dyDescent="0.2">
      <c r="A63" s="23" t="s">
        <v>11</v>
      </c>
      <c r="B63" s="24">
        <f>SUM(B53,B61)</f>
        <v>157734</v>
      </c>
      <c r="C63" s="24">
        <f t="shared" ref="C63:L63" si="14">SUM(C53,C61)</f>
        <v>0</v>
      </c>
      <c r="D63" s="24">
        <f t="shared" si="14"/>
        <v>157734</v>
      </c>
      <c r="E63" s="24">
        <f t="shared" si="14"/>
        <v>828559</v>
      </c>
      <c r="F63" s="24">
        <f t="shared" si="14"/>
        <v>0</v>
      </c>
      <c r="G63" s="24">
        <f t="shared" si="14"/>
        <v>828559</v>
      </c>
      <c r="H63" s="24">
        <f t="shared" si="14"/>
        <v>142753</v>
      </c>
      <c r="I63" s="24">
        <f t="shared" si="14"/>
        <v>0</v>
      </c>
      <c r="J63" s="24">
        <f t="shared" si="14"/>
        <v>971312</v>
      </c>
      <c r="K63" s="24">
        <f t="shared" si="14"/>
        <v>0</v>
      </c>
      <c r="L63" s="24">
        <f t="shared" si="14"/>
        <v>971312</v>
      </c>
    </row>
    <row r="64" spans="1:12" s="4" customFormat="1" x14ac:dyDescent="0.2">
      <c r="A64" s="20"/>
      <c r="B64" s="15"/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1:15" s="4" customFormat="1" ht="25.5" x14ac:dyDescent="0.2">
      <c r="A65" s="21" t="s">
        <v>5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</row>
    <row r="66" spans="1:15" s="4" customFormat="1" x14ac:dyDescent="0.2">
      <c r="A66" s="21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1:15" s="4" customFormat="1" ht="25.5" x14ac:dyDescent="0.2">
      <c r="A67" s="21" t="s">
        <v>3</v>
      </c>
      <c r="B67" s="22">
        <f>SUM(B68:B70)</f>
        <v>0</v>
      </c>
      <c r="C67" s="22">
        <f t="shared" ref="C67:L67" si="15">SUM(C68:C70)</f>
        <v>0</v>
      </c>
      <c r="D67" s="22">
        <f t="shared" si="15"/>
        <v>0</v>
      </c>
      <c r="E67" s="22">
        <f t="shared" si="15"/>
        <v>0</v>
      </c>
      <c r="F67" s="22">
        <f t="shared" si="15"/>
        <v>0</v>
      </c>
      <c r="G67" s="22">
        <f t="shared" si="15"/>
        <v>0</v>
      </c>
      <c r="H67" s="22">
        <f t="shared" si="15"/>
        <v>151</v>
      </c>
      <c r="I67" s="22">
        <f t="shared" si="15"/>
        <v>247</v>
      </c>
      <c r="J67" s="22">
        <f t="shared" si="15"/>
        <v>151</v>
      </c>
      <c r="K67" s="22">
        <f t="shared" si="15"/>
        <v>247</v>
      </c>
      <c r="L67" s="22">
        <f t="shared" si="15"/>
        <v>398</v>
      </c>
    </row>
    <row r="68" spans="1:15" s="4" customFormat="1" x14ac:dyDescent="0.2">
      <c r="A68" s="20" t="s">
        <v>73</v>
      </c>
      <c r="B68" s="15"/>
      <c r="C68" s="15"/>
      <c r="D68" s="15"/>
      <c r="E68" s="15"/>
      <c r="F68" s="15"/>
      <c r="G68" s="15"/>
      <c r="H68" s="15"/>
      <c r="I68" s="15">
        <v>247</v>
      </c>
      <c r="J68" s="15">
        <f t="shared" ref="J68:K70" si="16">SUM(E68,H68)</f>
        <v>0</v>
      </c>
      <c r="K68" s="15">
        <f t="shared" si="16"/>
        <v>247</v>
      </c>
      <c r="L68" s="15">
        <f>SUM(J68:K68)</f>
        <v>247</v>
      </c>
    </row>
    <row r="69" spans="1:15" s="4" customFormat="1" x14ac:dyDescent="0.2">
      <c r="A69" s="20" t="s">
        <v>74</v>
      </c>
      <c r="B69" s="15"/>
      <c r="C69" s="15"/>
      <c r="D69" s="15"/>
      <c r="E69" s="15"/>
      <c r="F69" s="15"/>
      <c r="G69" s="15"/>
      <c r="H69" s="15">
        <v>87</v>
      </c>
      <c r="I69" s="15"/>
      <c r="J69" s="15">
        <f t="shared" si="16"/>
        <v>87</v>
      </c>
      <c r="K69" s="15">
        <f t="shared" si="16"/>
        <v>0</v>
      </c>
      <c r="L69" s="15">
        <f>SUM(J69:K69)</f>
        <v>87</v>
      </c>
    </row>
    <row r="70" spans="1:15" s="4" customFormat="1" x14ac:dyDescent="0.2">
      <c r="A70" s="20" t="s">
        <v>75</v>
      </c>
      <c r="B70" s="15"/>
      <c r="C70" s="15"/>
      <c r="D70" s="15"/>
      <c r="E70" s="15"/>
      <c r="F70" s="15"/>
      <c r="G70" s="15"/>
      <c r="H70" s="15">
        <v>64</v>
      </c>
      <c r="I70" s="15"/>
      <c r="J70" s="15">
        <f t="shared" si="16"/>
        <v>64</v>
      </c>
      <c r="K70" s="15">
        <f t="shared" si="16"/>
        <v>0</v>
      </c>
      <c r="L70" s="15">
        <f>SUM(J70:K70)</f>
        <v>64</v>
      </c>
    </row>
    <row r="71" spans="1:15" s="4" customFormat="1" ht="12.75" customHeight="1" x14ac:dyDescent="0.2">
      <c r="A71" s="20"/>
      <c r="B71" s="1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5"/>
      <c r="O71" s="5"/>
    </row>
    <row r="72" spans="1:15" ht="25.5" x14ac:dyDescent="0.2">
      <c r="A72" s="21" t="s">
        <v>15</v>
      </c>
      <c r="B72" s="22">
        <v>0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</row>
    <row r="73" spans="1:15" s="4" customFormat="1" ht="12" customHeight="1" x14ac:dyDescent="0.2">
      <c r="A73" s="20"/>
      <c r="B73" s="15"/>
      <c r="C73" s="10">
        <f t="shared" ref="C73:L73" si="17">SUM(C74)</f>
        <v>0</v>
      </c>
      <c r="D73" s="10">
        <f t="shared" si="17"/>
        <v>0</v>
      </c>
      <c r="E73" s="10">
        <f t="shared" si="17"/>
        <v>0</v>
      </c>
      <c r="F73" s="10">
        <f t="shared" si="17"/>
        <v>0</v>
      </c>
      <c r="G73" s="10">
        <f t="shared" si="17"/>
        <v>0</v>
      </c>
      <c r="H73" s="10">
        <f t="shared" si="17"/>
        <v>0</v>
      </c>
      <c r="I73" s="10">
        <f t="shared" si="17"/>
        <v>0</v>
      </c>
      <c r="J73" s="10">
        <f t="shared" si="17"/>
        <v>0</v>
      </c>
      <c r="K73" s="10">
        <f t="shared" si="17"/>
        <v>0</v>
      </c>
      <c r="L73" s="10">
        <f t="shared" si="17"/>
        <v>0</v>
      </c>
    </row>
    <row r="74" spans="1:15" x14ac:dyDescent="0.2">
      <c r="A74" s="23" t="s">
        <v>4</v>
      </c>
      <c r="B74" s="24">
        <v>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1:15" s="8" customFormat="1" ht="13.5" x14ac:dyDescent="0.25">
      <c r="A75" s="26"/>
      <c r="B75" s="27"/>
      <c r="C75" s="11"/>
      <c r="D75" s="17"/>
      <c r="E75" s="11"/>
      <c r="F75" s="11"/>
      <c r="G75" s="17"/>
      <c r="H75" s="11"/>
      <c r="I75" s="11"/>
      <c r="J75" s="17"/>
      <c r="K75" s="17"/>
      <c r="L75" s="17"/>
    </row>
    <row r="76" spans="1:15" s="4" customFormat="1" ht="25.5" x14ac:dyDescent="0.2">
      <c r="A76" s="29" t="s">
        <v>12</v>
      </c>
      <c r="B76" s="30">
        <f t="shared" ref="B76:L76" si="18">SUM(B40,B50,B63,B74)</f>
        <v>1707478</v>
      </c>
      <c r="C76" s="30">
        <f t="shared" si="18"/>
        <v>201847</v>
      </c>
      <c r="D76" s="30">
        <f t="shared" si="18"/>
        <v>1909325</v>
      </c>
      <c r="E76" s="30">
        <f t="shared" si="18"/>
        <v>2700820</v>
      </c>
      <c r="F76" s="30">
        <f t="shared" si="18"/>
        <v>18804</v>
      </c>
      <c r="G76" s="30">
        <f t="shared" si="18"/>
        <v>2925074</v>
      </c>
      <c r="H76" s="30">
        <f t="shared" si="18"/>
        <v>632883</v>
      </c>
      <c r="I76" s="30">
        <f t="shared" si="18"/>
        <v>2282</v>
      </c>
      <c r="J76" s="30">
        <f t="shared" si="18"/>
        <v>3333703</v>
      </c>
      <c r="K76" s="30">
        <f t="shared" si="18"/>
        <v>21086</v>
      </c>
      <c r="L76" s="30">
        <f t="shared" si="18"/>
        <v>3354789</v>
      </c>
    </row>
    <row r="77" spans="1:15" s="4" customFormat="1" x14ac:dyDescent="0.2">
      <c r="A77" s="12"/>
      <c r="B77" s="13"/>
      <c r="C77" s="5"/>
      <c r="D77" s="5"/>
      <c r="E77" s="5"/>
    </row>
    <row r="78" spans="1:15" x14ac:dyDescent="0.2">
      <c r="A78" s="21" t="s">
        <v>20</v>
      </c>
      <c r="B78" s="15"/>
      <c r="C78" s="16"/>
      <c r="D78" s="15"/>
      <c r="E78" s="15"/>
      <c r="F78" s="16"/>
      <c r="G78" s="16"/>
      <c r="H78" s="16"/>
      <c r="I78" s="16"/>
      <c r="J78" s="16"/>
      <c r="K78" s="16"/>
      <c r="L78" s="16"/>
    </row>
    <row r="79" spans="1:15" x14ac:dyDescent="0.2">
      <c r="A79" s="31"/>
      <c r="B79" s="15"/>
      <c r="C79" s="16"/>
      <c r="D79" s="15"/>
      <c r="E79" s="15"/>
      <c r="F79" s="16"/>
      <c r="G79" s="16"/>
      <c r="H79" s="16"/>
      <c r="I79" s="16"/>
      <c r="J79" s="16"/>
      <c r="K79" s="16"/>
      <c r="L79" s="16"/>
    </row>
    <row r="80" spans="1:15" x14ac:dyDescent="0.2">
      <c r="A80" s="21" t="s">
        <v>8</v>
      </c>
      <c r="B80" s="22">
        <f>SUM(B81)</f>
        <v>280000</v>
      </c>
      <c r="C80" s="22">
        <f t="shared" ref="C80:L80" si="19">SUM(C81)</f>
        <v>0</v>
      </c>
      <c r="D80" s="22">
        <f t="shared" si="19"/>
        <v>280000</v>
      </c>
      <c r="E80" s="22">
        <f t="shared" si="19"/>
        <v>261612</v>
      </c>
      <c r="F80" s="22">
        <f t="shared" si="19"/>
        <v>0</v>
      </c>
      <c r="G80" s="22">
        <f t="shared" si="19"/>
        <v>261612</v>
      </c>
      <c r="H80" s="22">
        <f t="shared" si="19"/>
        <v>30575</v>
      </c>
      <c r="I80" s="22">
        <f t="shared" si="19"/>
        <v>0</v>
      </c>
      <c r="J80" s="22">
        <f t="shared" si="19"/>
        <v>292187</v>
      </c>
      <c r="K80" s="22">
        <f t="shared" si="19"/>
        <v>0</v>
      </c>
      <c r="L80" s="22">
        <f t="shared" si="19"/>
        <v>292187</v>
      </c>
    </row>
    <row r="81" spans="1:12" x14ac:dyDescent="0.2">
      <c r="A81" s="20" t="s">
        <v>25</v>
      </c>
      <c r="B81" s="15">
        <v>280000</v>
      </c>
      <c r="C81" s="16"/>
      <c r="D81" s="15">
        <f>SUM(B81:C81)</f>
        <v>280000</v>
      </c>
      <c r="E81" s="15">
        <v>261612</v>
      </c>
      <c r="F81" s="16"/>
      <c r="G81" s="15">
        <f>SUM(E81:F81)</f>
        <v>261612</v>
      </c>
      <c r="H81" s="15">
        <v>30575</v>
      </c>
      <c r="I81" s="16"/>
      <c r="J81" s="15">
        <f>SUM(E81,H81)</f>
        <v>292187</v>
      </c>
      <c r="K81" s="15">
        <f>SUM(F81,I81)</f>
        <v>0</v>
      </c>
      <c r="L81" s="15">
        <f>SUM(J81:K81)</f>
        <v>292187</v>
      </c>
    </row>
    <row r="82" spans="1:12" x14ac:dyDescent="0.2">
      <c r="A82" s="26"/>
      <c r="B82" s="27"/>
      <c r="C82" s="16"/>
      <c r="D82" s="15"/>
      <c r="E82" s="15"/>
      <c r="F82" s="16"/>
      <c r="G82" s="16"/>
      <c r="H82" s="16"/>
      <c r="I82" s="16"/>
      <c r="J82" s="16"/>
      <c r="K82" s="16"/>
      <c r="L82" s="16"/>
    </row>
    <row r="83" spans="1:12" ht="12.75" customHeight="1" x14ac:dyDescent="0.2">
      <c r="A83" s="21" t="s">
        <v>2</v>
      </c>
      <c r="B83" s="22">
        <f t="shared" ref="B83:G83" si="20">SUM(B84)</f>
        <v>0</v>
      </c>
      <c r="C83" s="10">
        <f t="shared" si="20"/>
        <v>0</v>
      </c>
      <c r="D83" s="10">
        <f t="shared" si="20"/>
        <v>0</v>
      </c>
      <c r="E83" s="10">
        <f t="shared" si="20"/>
        <v>0</v>
      </c>
      <c r="F83" s="10">
        <f t="shared" si="20"/>
        <v>0</v>
      </c>
      <c r="G83" s="10">
        <f t="shared" si="20"/>
        <v>0</v>
      </c>
      <c r="H83" s="10">
        <f>SUM(H84)</f>
        <v>0</v>
      </c>
      <c r="I83" s="10">
        <f t="shared" ref="I83:L83" si="21">SUM(I84)</f>
        <v>0</v>
      </c>
      <c r="J83" s="10">
        <f t="shared" si="21"/>
        <v>0</v>
      </c>
      <c r="K83" s="10">
        <f t="shared" si="21"/>
        <v>0</v>
      </c>
      <c r="L83" s="10">
        <f t="shared" si="21"/>
        <v>0</v>
      </c>
    </row>
    <row r="84" spans="1:12" x14ac:dyDescent="0.2">
      <c r="A84" s="26"/>
      <c r="B84" s="27"/>
      <c r="C84" s="16"/>
      <c r="D84" s="15"/>
      <c r="E84" s="15"/>
      <c r="F84" s="16"/>
      <c r="G84" s="16"/>
      <c r="H84" s="16"/>
      <c r="I84" s="16"/>
      <c r="J84" s="16"/>
      <c r="K84" s="16"/>
      <c r="L84" s="16"/>
    </row>
    <row r="85" spans="1:12" ht="38.25" x14ac:dyDescent="0.2">
      <c r="A85" s="29" t="s">
        <v>21</v>
      </c>
      <c r="B85" s="30">
        <f>SUM(B80,B83)</f>
        <v>280000</v>
      </c>
      <c r="C85" s="30">
        <f t="shared" ref="C85:L85" si="22">SUM(C80,C83)</f>
        <v>0</v>
      </c>
      <c r="D85" s="30">
        <f t="shared" si="22"/>
        <v>280000</v>
      </c>
      <c r="E85" s="30">
        <f t="shared" si="22"/>
        <v>261612</v>
      </c>
      <c r="F85" s="30">
        <f t="shared" si="22"/>
        <v>0</v>
      </c>
      <c r="G85" s="30">
        <f t="shared" si="22"/>
        <v>261612</v>
      </c>
      <c r="H85" s="30">
        <f t="shared" si="22"/>
        <v>30575</v>
      </c>
      <c r="I85" s="30">
        <f t="shared" si="22"/>
        <v>0</v>
      </c>
      <c r="J85" s="30">
        <f t="shared" si="22"/>
        <v>292187</v>
      </c>
      <c r="K85" s="30">
        <f t="shared" si="22"/>
        <v>0</v>
      </c>
      <c r="L85" s="30">
        <f t="shared" si="22"/>
        <v>292187</v>
      </c>
    </row>
    <row r="87" spans="1:12" x14ac:dyDescent="0.2">
      <c r="A87" s="21" t="s">
        <v>41</v>
      </c>
      <c r="B87" s="15"/>
      <c r="C87" s="16"/>
      <c r="D87" s="15"/>
      <c r="E87" s="15"/>
      <c r="F87" s="16"/>
      <c r="G87" s="16"/>
      <c r="H87" s="16"/>
      <c r="I87" s="16"/>
      <c r="J87" s="16"/>
      <c r="K87" s="16"/>
      <c r="L87" s="16"/>
    </row>
    <row r="88" spans="1:12" x14ac:dyDescent="0.2">
      <c r="A88" s="31"/>
      <c r="B88" s="15"/>
      <c r="C88" s="16"/>
      <c r="D88" s="15"/>
      <c r="E88" s="15"/>
      <c r="F88" s="16"/>
      <c r="G88" s="16"/>
      <c r="H88" s="16"/>
      <c r="I88" s="16"/>
      <c r="J88" s="16"/>
      <c r="K88" s="16"/>
      <c r="L88" s="16"/>
    </row>
    <row r="89" spans="1:12" x14ac:dyDescent="0.2">
      <c r="A89" s="21" t="s">
        <v>8</v>
      </c>
      <c r="B89" s="22">
        <f>SUM(B90:B91)</f>
        <v>9588</v>
      </c>
      <c r="C89" s="22">
        <f t="shared" ref="C89:L89" si="23">SUM(C90:C91)</f>
        <v>0</v>
      </c>
      <c r="D89" s="22">
        <f t="shared" si="23"/>
        <v>9588</v>
      </c>
      <c r="E89" s="22">
        <f t="shared" si="23"/>
        <v>24943</v>
      </c>
      <c r="F89" s="22">
        <f t="shared" si="23"/>
        <v>0</v>
      </c>
      <c r="G89" s="22">
        <f t="shared" si="23"/>
        <v>24943</v>
      </c>
      <c r="H89" s="22">
        <f t="shared" si="23"/>
        <v>1310</v>
      </c>
      <c r="I89" s="22">
        <f t="shared" si="23"/>
        <v>0</v>
      </c>
      <c r="J89" s="22">
        <f t="shared" si="23"/>
        <v>26253</v>
      </c>
      <c r="K89" s="22">
        <f t="shared" si="23"/>
        <v>0</v>
      </c>
      <c r="L89" s="22">
        <f t="shared" si="23"/>
        <v>26253</v>
      </c>
    </row>
    <row r="90" spans="1:12" x14ac:dyDescent="0.2">
      <c r="A90" s="20" t="s">
        <v>42</v>
      </c>
      <c r="B90" s="15">
        <v>9588</v>
      </c>
      <c r="C90" s="16"/>
      <c r="D90" s="15">
        <f>SUM(B90:C90)</f>
        <v>9588</v>
      </c>
      <c r="E90" s="15">
        <v>9773</v>
      </c>
      <c r="F90" s="16"/>
      <c r="G90" s="15">
        <f>SUM(E90:F90)</f>
        <v>9773</v>
      </c>
      <c r="H90" s="16"/>
      <c r="I90" s="16"/>
      <c r="J90" s="15">
        <f>SUM(E90,H90)</f>
        <v>9773</v>
      </c>
      <c r="K90" s="15">
        <f>SUM(F90,I90)</f>
        <v>0</v>
      </c>
      <c r="L90" s="15">
        <f>SUM(J90:K90)</f>
        <v>9773</v>
      </c>
    </row>
    <row r="91" spans="1:12" x14ac:dyDescent="0.2">
      <c r="A91" s="26" t="s">
        <v>46</v>
      </c>
      <c r="B91" s="27"/>
      <c r="C91" s="16"/>
      <c r="D91" s="15"/>
      <c r="E91" s="15">
        <v>15170</v>
      </c>
      <c r="F91" s="16"/>
      <c r="G91" s="15">
        <f>SUM(E91:F91)</f>
        <v>15170</v>
      </c>
      <c r="H91" s="15">
        <v>1310</v>
      </c>
      <c r="I91" s="16"/>
      <c r="J91" s="15">
        <f>SUM(E91,H91)</f>
        <v>16480</v>
      </c>
      <c r="K91" s="15">
        <f>SUM(F91,I91)</f>
        <v>0</v>
      </c>
      <c r="L91" s="15">
        <f>SUM(J91:K91)</f>
        <v>16480</v>
      </c>
    </row>
    <row r="92" spans="1:12" x14ac:dyDescent="0.2">
      <c r="A92" s="26"/>
      <c r="B92" s="27"/>
      <c r="C92" s="16"/>
      <c r="D92" s="15"/>
      <c r="E92" s="15"/>
      <c r="F92" s="16"/>
      <c r="G92" s="16"/>
      <c r="H92" s="16"/>
      <c r="I92" s="16"/>
      <c r="J92" s="16"/>
      <c r="K92" s="16"/>
      <c r="L92" s="16" t="s">
        <v>44</v>
      </c>
    </row>
    <row r="93" spans="1:12" ht="25.5" x14ac:dyDescent="0.2">
      <c r="A93" s="29" t="s">
        <v>43</v>
      </c>
      <c r="B93" s="30">
        <f>SUM(B89)</f>
        <v>9588</v>
      </c>
      <c r="C93" s="30">
        <f t="shared" ref="C93:L93" si="24">SUM(C89)</f>
        <v>0</v>
      </c>
      <c r="D93" s="30">
        <f t="shared" si="24"/>
        <v>9588</v>
      </c>
      <c r="E93" s="30">
        <f t="shared" si="24"/>
        <v>24943</v>
      </c>
      <c r="F93" s="30">
        <f t="shared" si="24"/>
        <v>0</v>
      </c>
      <c r="G93" s="30">
        <f t="shared" si="24"/>
        <v>24943</v>
      </c>
      <c r="H93" s="30">
        <f t="shared" si="24"/>
        <v>1310</v>
      </c>
      <c r="I93" s="30">
        <f t="shared" si="24"/>
        <v>0</v>
      </c>
      <c r="J93" s="30">
        <f t="shared" si="24"/>
        <v>26253</v>
      </c>
      <c r="K93" s="30">
        <f t="shared" si="24"/>
        <v>0</v>
      </c>
      <c r="L93" s="30">
        <f t="shared" si="24"/>
        <v>26253</v>
      </c>
    </row>
    <row r="95" spans="1:12" x14ac:dyDescent="0.2">
      <c r="A95" s="21" t="s">
        <v>57</v>
      </c>
      <c r="B95" s="15"/>
      <c r="C95" s="16"/>
      <c r="D95" s="15"/>
      <c r="E95" s="15"/>
      <c r="F95" s="16"/>
      <c r="G95" s="16"/>
      <c r="H95" s="16"/>
      <c r="I95" s="16"/>
      <c r="J95" s="16"/>
      <c r="K95" s="16"/>
      <c r="L95" s="16"/>
    </row>
    <row r="96" spans="1:12" x14ac:dyDescent="0.2">
      <c r="A96" s="31"/>
      <c r="B96" s="15"/>
      <c r="C96" s="16"/>
      <c r="D96" s="15"/>
      <c r="E96" s="15"/>
      <c r="F96" s="16"/>
      <c r="G96" s="16"/>
      <c r="H96" s="16"/>
      <c r="I96" s="16"/>
      <c r="J96" s="16"/>
      <c r="K96" s="16"/>
      <c r="L96" s="16"/>
    </row>
    <row r="97" spans="1:12" x14ac:dyDescent="0.2">
      <c r="A97" s="21" t="s">
        <v>8</v>
      </c>
      <c r="B97" s="22">
        <f>SUM(B98:B102)</f>
        <v>0</v>
      </c>
      <c r="C97" s="22">
        <f t="shared" ref="C97:L97" si="25">SUM(C98:C102)</f>
        <v>0</v>
      </c>
      <c r="D97" s="22">
        <f t="shared" si="25"/>
        <v>0</v>
      </c>
      <c r="E97" s="22">
        <f t="shared" si="25"/>
        <v>0</v>
      </c>
      <c r="F97" s="22">
        <f t="shared" si="25"/>
        <v>0</v>
      </c>
      <c r="G97" s="22">
        <f t="shared" si="25"/>
        <v>0</v>
      </c>
      <c r="H97" s="22">
        <f t="shared" si="25"/>
        <v>35389</v>
      </c>
      <c r="I97" s="22">
        <f t="shared" si="25"/>
        <v>0</v>
      </c>
      <c r="J97" s="22">
        <f t="shared" si="25"/>
        <v>35389</v>
      </c>
      <c r="K97" s="22">
        <f t="shared" si="25"/>
        <v>0</v>
      </c>
      <c r="L97" s="22">
        <f t="shared" si="25"/>
        <v>35389</v>
      </c>
    </row>
    <row r="98" spans="1:12" x14ac:dyDescent="0.2">
      <c r="A98" s="20" t="s">
        <v>59</v>
      </c>
      <c r="B98" s="15"/>
      <c r="C98" s="16"/>
      <c r="D98" s="15">
        <f>SUM(B98:C98)</f>
        <v>0</v>
      </c>
      <c r="E98" s="15"/>
      <c r="F98" s="16"/>
      <c r="G98" s="15">
        <f>SUM(E98:F98)</f>
        <v>0</v>
      </c>
      <c r="H98" s="15">
        <v>1500</v>
      </c>
      <c r="I98" s="15"/>
      <c r="J98" s="15">
        <f t="shared" ref="J98:K100" si="26">SUM(E98,H98)</f>
        <v>1500</v>
      </c>
      <c r="K98" s="15">
        <f t="shared" si="26"/>
        <v>0</v>
      </c>
      <c r="L98" s="15">
        <f>SUM(J98:K98)</f>
        <v>1500</v>
      </c>
    </row>
    <row r="99" spans="1:12" x14ac:dyDescent="0.2">
      <c r="A99" s="20" t="s">
        <v>60</v>
      </c>
      <c r="B99" s="27"/>
      <c r="C99" s="16"/>
      <c r="D99" s="15"/>
      <c r="E99" s="15"/>
      <c r="F99" s="16"/>
      <c r="G99" s="15"/>
      <c r="H99" s="15">
        <v>1000</v>
      </c>
      <c r="I99" s="15"/>
      <c r="J99" s="15">
        <f t="shared" si="26"/>
        <v>1000</v>
      </c>
      <c r="K99" s="15">
        <f t="shared" si="26"/>
        <v>0</v>
      </c>
      <c r="L99" s="15">
        <f>SUM(J99:K99)</f>
        <v>1000</v>
      </c>
    </row>
    <row r="100" spans="1:12" x14ac:dyDescent="0.2">
      <c r="A100" s="26" t="s">
        <v>61</v>
      </c>
      <c r="B100" s="27"/>
      <c r="C100" s="16"/>
      <c r="D100" s="15"/>
      <c r="E100" s="15"/>
      <c r="F100" s="16"/>
      <c r="G100" s="15">
        <f>SUM(E100:F100)</f>
        <v>0</v>
      </c>
      <c r="H100" s="15">
        <v>750</v>
      </c>
      <c r="I100" s="15"/>
      <c r="J100" s="15">
        <f t="shared" si="26"/>
        <v>750</v>
      </c>
      <c r="K100" s="15">
        <f t="shared" si="26"/>
        <v>0</v>
      </c>
      <c r="L100" s="15">
        <f>SUM(J100:K100)</f>
        <v>750</v>
      </c>
    </row>
    <row r="101" spans="1:12" x14ac:dyDescent="0.2">
      <c r="A101" s="26" t="s">
        <v>62</v>
      </c>
      <c r="B101" s="27"/>
      <c r="C101" s="16"/>
      <c r="D101" s="15"/>
      <c r="E101" s="15"/>
      <c r="F101" s="16"/>
      <c r="G101" s="15"/>
      <c r="H101" s="15">
        <v>25000</v>
      </c>
      <c r="I101" s="15"/>
      <c r="J101" s="15">
        <f t="shared" ref="J101:J102" si="27">SUM(E101,H101)</f>
        <v>25000</v>
      </c>
      <c r="K101" s="15">
        <f t="shared" ref="K101:K102" si="28">SUM(F101,I101)</f>
        <v>0</v>
      </c>
      <c r="L101" s="15">
        <f t="shared" ref="L101:L102" si="29">SUM(J101:K101)</f>
        <v>25000</v>
      </c>
    </row>
    <row r="102" spans="1:12" x14ac:dyDescent="0.2">
      <c r="A102" s="26" t="s">
        <v>63</v>
      </c>
      <c r="B102" s="27"/>
      <c r="C102" s="16"/>
      <c r="D102" s="15"/>
      <c r="E102" s="15"/>
      <c r="F102" s="16"/>
      <c r="G102" s="15"/>
      <c r="H102" s="15">
        <v>7139</v>
      </c>
      <c r="I102" s="15"/>
      <c r="J102" s="15">
        <f t="shared" si="27"/>
        <v>7139</v>
      </c>
      <c r="K102" s="15">
        <f t="shared" si="28"/>
        <v>0</v>
      </c>
      <c r="L102" s="15">
        <f t="shared" si="29"/>
        <v>7139</v>
      </c>
    </row>
    <row r="103" spans="1:12" x14ac:dyDescent="0.2">
      <c r="A103" s="26"/>
      <c r="B103" s="27"/>
      <c r="C103" s="16"/>
      <c r="D103" s="15"/>
      <c r="E103" s="15"/>
      <c r="F103" s="16"/>
      <c r="G103" s="16"/>
      <c r="H103" s="15"/>
      <c r="I103" s="15"/>
      <c r="J103" s="15"/>
      <c r="K103" s="15"/>
      <c r="L103" s="15" t="s">
        <v>44</v>
      </c>
    </row>
    <row r="104" spans="1:12" ht="25.5" x14ac:dyDescent="0.2">
      <c r="A104" s="29" t="s">
        <v>58</v>
      </c>
      <c r="B104" s="30">
        <f>SUM(B97)</f>
        <v>0</v>
      </c>
      <c r="C104" s="30">
        <f t="shared" ref="C104:L104" si="30">SUM(C97)</f>
        <v>0</v>
      </c>
      <c r="D104" s="30">
        <f t="shared" si="30"/>
        <v>0</v>
      </c>
      <c r="E104" s="30">
        <f t="shared" si="30"/>
        <v>0</v>
      </c>
      <c r="F104" s="30">
        <f t="shared" si="30"/>
        <v>0</v>
      </c>
      <c r="G104" s="30">
        <f t="shared" si="30"/>
        <v>0</v>
      </c>
      <c r="H104" s="30">
        <f t="shared" si="30"/>
        <v>35389</v>
      </c>
      <c r="I104" s="30">
        <f t="shared" si="30"/>
        <v>0</v>
      </c>
      <c r="J104" s="30">
        <f t="shared" si="30"/>
        <v>35389</v>
      </c>
      <c r="K104" s="30">
        <f t="shared" si="30"/>
        <v>0</v>
      </c>
      <c r="L104" s="30">
        <f t="shared" si="30"/>
        <v>35389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2022-10-04T08:56:14Z</cp:lastPrinted>
  <dcterms:created xsi:type="dcterms:W3CDTF">2014-01-10T08:24:40Z</dcterms:created>
  <dcterms:modified xsi:type="dcterms:W3CDTF">2023-05-31T12:12:06Z</dcterms:modified>
</cp:coreProperties>
</file>