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1 II_7 melléklet mellékletei\"/>
    </mc:Choice>
  </mc:AlternateContent>
  <xr:revisionPtr revIDLastSave="0" documentId="13_ncr:1_{6710BA82-DE4D-4D85-AB1C-00A2EB9D15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Munka1!$A$1:$D$157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7" i="1" l="1"/>
  <c r="D157" i="1"/>
  <c r="B157" i="1"/>
  <c r="G157" i="1"/>
  <c r="C8" i="1"/>
  <c r="D8" i="1"/>
  <c r="B8" i="1"/>
  <c r="C60" i="1"/>
  <c r="B60" i="1"/>
  <c r="C122" i="1" l="1"/>
  <c r="C10" i="1"/>
  <c r="B122" i="1"/>
  <c r="B31" i="1"/>
  <c r="D155" i="1" l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B99" i="1"/>
  <c r="B47" i="1"/>
  <c r="C47" i="1"/>
  <c r="D48" i="1"/>
  <c r="D47" i="1" s="1"/>
  <c r="C114" i="1"/>
  <c r="B114" i="1"/>
  <c r="D120" i="1"/>
  <c r="C99" i="1"/>
  <c r="D101" i="1"/>
  <c r="C57" i="1"/>
  <c r="B57" i="1"/>
  <c r="D58" i="1"/>
  <c r="D57" i="1" s="1"/>
  <c r="B29" i="1"/>
  <c r="D122" i="1" l="1"/>
  <c r="C106" i="1"/>
  <c r="B106" i="1"/>
  <c r="D110" i="1"/>
  <c r="B39" i="1"/>
  <c r="D40" i="1"/>
  <c r="D41" i="1"/>
  <c r="D42" i="1"/>
  <c r="D43" i="1"/>
  <c r="D61" i="1"/>
  <c r="D75" i="1"/>
  <c r="D20" i="1"/>
  <c r="D19" i="1" l="1"/>
  <c r="D17" i="1"/>
  <c r="D18" i="1"/>
  <c r="B12" i="1"/>
  <c r="B10" i="1" s="1"/>
  <c r="B112" i="1" l="1"/>
  <c r="C112" i="1"/>
  <c r="B103" i="1"/>
  <c r="C103" i="1"/>
  <c r="B93" i="1"/>
  <c r="C93" i="1"/>
  <c r="C84" i="1"/>
  <c r="D63" i="1"/>
  <c r="D64" i="1"/>
  <c r="C39" i="1"/>
  <c r="C31" i="1"/>
  <c r="B22" i="1"/>
  <c r="C22" i="1"/>
  <c r="B25" i="1"/>
  <c r="C25" i="1"/>
  <c r="D26" i="1"/>
  <c r="D25" i="1" s="1"/>
  <c r="D97" i="1"/>
  <c r="D87" i="1"/>
  <c r="D74" i="1"/>
  <c r="D73" i="1"/>
  <c r="D72" i="1"/>
  <c r="D71" i="1"/>
  <c r="D70" i="1"/>
  <c r="D66" i="1"/>
  <c r="D67" i="1"/>
  <c r="D68" i="1"/>
  <c r="D69" i="1"/>
  <c r="D65" i="1"/>
  <c r="D53" i="1"/>
  <c r="D54" i="1"/>
  <c r="D44" i="1"/>
  <c r="D45" i="1"/>
  <c r="D37" i="1"/>
  <c r="D33" i="1"/>
  <c r="D36" i="1"/>
  <c r="D104" i="1"/>
  <c r="D103" i="1" s="1"/>
  <c r="D100" i="1"/>
  <c r="D99" i="1" s="1"/>
  <c r="B89" i="1"/>
  <c r="D89" i="1" s="1"/>
  <c r="D62" i="1"/>
  <c r="D116" i="1"/>
  <c r="D29" i="1"/>
  <c r="C28" i="1"/>
  <c r="B28" i="1"/>
  <c r="D16" i="1"/>
  <c r="D31" i="1" l="1"/>
  <c r="D28" i="1"/>
  <c r="D39" i="1"/>
  <c r="B84" i="1"/>
  <c r="D117" i="1"/>
  <c r="C50" i="1"/>
  <c r="B50" i="1"/>
  <c r="C81" i="1"/>
  <c r="B81" i="1"/>
  <c r="D82" i="1" l="1"/>
  <c r="D81" i="1" s="1"/>
  <c r="D14" i="1"/>
  <c r="D15" i="1"/>
  <c r="D13" i="1"/>
  <c r="D119" i="1" l="1"/>
  <c r="D118" i="1"/>
  <c r="D115" i="1"/>
  <c r="D109" i="1"/>
  <c r="D108" i="1"/>
  <c r="D107" i="1"/>
  <c r="D96" i="1"/>
  <c r="D95" i="1"/>
  <c r="D94" i="1"/>
  <c r="D88" i="1"/>
  <c r="D86" i="1"/>
  <c r="D85" i="1"/>
  <c r="D79" i="1"/>
  <c r="D78" i="1" s="1"/>
  <c r="C78" i="1"/>
  <c r="B78" i="1"/>
  <c r="D55" i="1"/>
  <c r="D52" i="1"/>
  <c r="D51" i="1"/>
  <c r="D76" i="1"/>
  <c r="D60" i="1" s="1"/>
  <c r="D23" i="1"/>
  <c r="D22" i="1" s="1"/>
  <c r="D12" i="1"/>
  <c r="D11" i="1"/>
  <c r="D106" i="1" l="1"/>
  <c r="D10" i="1"/>
  <c r="D114" i="1"/>
  <c r="D112" i="1" s="1"/>
  <c r="D93" i="1"/>
  <c r="D84" i="1"/>
  <c r="D50" i="1"/>
</calcChain>
</file>

<file path=xl/sharedStrings.xml><?xml version="1.0" encoding="utf-8"?>
<sst xmlns="http://schemas.openxmlformats.org/spreadsheetml/2006/main" count="140" uniqueCount="132">
  <si>
    <t>Beruházás megnevezése</t>
  </si>
  <si>
    <t>Beruházási kiadások összesen</t>
  </si>
  <si>
    <t>Kötelező feladatok</t>
  </si>
  <si>
    <t>Önként vállalt feladatok</t>
  </si>
  <si>
    <t>E Ft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</si>
  <si>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</si>
  <si>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</si>
  <si>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</si>
  <si>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</si>
  <si>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</si>
  <si>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</si>
  <si>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</si>
  <si>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</si>
  <si>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 xml:space="preserve">Komárom Város Egészségügyi Alapellátási Szolgálata kisértékű tárgyi eszköz </t>
  </si>
  <si>
    <t>Komáromi Kistáltos Óvoda kisértékű tárgyi eszközök</t>
  </si>
  <si>
    <t>Komáromi Napsugár Óvoda kisértékű tárgyi eszközök</t>
  </si>
  <si>
    <t>Komáromi Tóparti Óvoda kisértékű tárgyi eszközök</t>
  </si>
  <si>
    <t>Komáromi Csillag Óvoda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</si>
  <si>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</si>
  <si>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</si>
  <si>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</si>
  <si>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</si>
  <si>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</si>
  <si>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Komáromi Tám-Pont Család- és Gyermekjóléti Intézmény kisértékű tárgyi eszközök</t>
  </si>
  <si>
    <t>Hardver beszerzések</t>
  </si>
  <si>
    <t>8. melléklet</t>
  </si>
  <si>
    <t>Pályázatok és azokhoz kapcsolódó feladatok</t>
  </si>
  <si>
    <t>Immateriális javak beszerzése</t>
  </si>
  <si>
    <t>Komárom Város szennyvízelvezetésének és tisztításának fejlesztése támogatásból</t>
  </si>
  <si>
    <t>Ivóvíz projekt támogatásból</t>
  </si>
  <si>
    <t>Járda építések</t>
  </si>
  <si>
    <t>081071 Üdülői szálláshely szolgáltatásés étkezés</t>
  </si>
  <si>
    <t>011130 Önkormányzatok és önkormányzati hivatalok jogalkotó és általános igazgatási tevékenysége</t>
  </si>
  <si>
    <t>Komáromi Szivárvány Óvoda kisértékű tárgyi eszköz</t>
  </si>
  <si>
    <t>Komáromi Gesztenyés Óvoda kisértékű tárgyi eszköz</t>
  </si>
  <si>
    <t>Komáromi Szőnyi Színes Óvoda kisértékű tárgyi eszköz</t>
  </si>
  <si>
    <t>Komáromi Aprótalpak Bölcsőde kisértékű tárgyi eszköz</t>
  </si>
  <si>
    <t>081030 Sportlétesítmények, edzőtáborok működtetése és fejlesztése</t>
  </si>
  <si>
    <t>Karácsonyi díszkivilágítás elemek beszerzése</t>
  </si>
  <si>
    <t>Társadalmi munkás járdaépítés</t>
  </si>
  <si>
    <t>Közvilágítás tervezések</t>
  </si>
  <si>
    <t>Ciklámen utca közvilágítási hálózat kiépítése</t>
  </si>
  <si>
    <t>Szórvány közvilágítás bővítések</t>
  </si>
  <si>
    <t>Bozsik József Általános Iskola melletti sportpálya kútjának házi vízművessé alakítása</t>
  </si>
  <si>
    <t>Komáromi Tóparti Óvoda játéktároló faház az udvarra</t>
  </si>
  <si>
    <t>104031 Gyermekek bölcsődében és mini bölcsődében történő ellátása</t>
  </si>
  <si>
    <t>Aprótalpak Bölcsőde játéktároló faház az udvarra</t>
  </si>
  <si>
    <t>Minivár Bölcsőde játéktároló faház az udvarra</t>
  </si>
  <si>
    <t>Aprótalpak Bölcsőde udvari gumitégla/gumiburkolat</t>
  </si>
  <si>
    <t>051030 Nem veszélyes (települési) hulladék vegyes (önlesztett) begyüjtése, szállítása, átrakása</t>
  </si>
  <si>
    <t>Komáromi Tóparti Óvoda redőnyök</t>
  </si>
  <si>
    <t>Komáromi Csillag Óvoda napvitorla</t>
  </si>
  <si>
    <t>Komárom Város Egészségügyi Alapellátási Szolgálata 1 db hőlégsterilizáló</t>
  </si>
  <si>
    <t>Gyermeknevelést támogató humán infrastruktúra fejlesztése -Komáromi Gesztenyés Óvoda bővítése támogatásból</t>
  </si>
  <si>
    <t>Gyermeknevelést támogató humán infrastruktúra fejlesztése -Komáromi Gesztenyés Óvoda bővítése önerő</t>
  </si>
  <si>
    <t>Önkormányzati épületek energetikai korszerűsítése (Komáromi Kistáltos, Komáromi Szőnyi Színes Óvoda) támogatásból</t>
  </si>
  <si>
    <t>082091 Közművelődés, közösségi és társadalmi részvétel fejlesztése</t>
  </si>
  <si>
    <t>Közterületi játszótér bővítés, új játékok vásárlása</t>
  </si>
  <si>
    <t>Petőfi Sándor Művelődési Ház  villámvédelem</t>
  </si>
  <si>
    <t>Önkormányzati épületek energetikai korszerűsítése (Komáromi Kistáltos, Komáromi Szőnyi Színes Óvoda) önerő</t>
  </si>
  <si>
    <r>
      <t xml:space="preserve">Közterület felügyeletre 2 db benzines motorkerékpár, </t>
    </r>
    <r>
      <rPr>
        <u/>
        <sz val="8"/>
        <rFont val="Arial CE"/>
        <charset val="238"/>
      </rPr>
      <t>vagy</t>
    </r>
    <r>
      <rPr>
        <sz val="8"/>
        <rFont val="Arial CE"/>
        <charset val="238"/>
      </rPr>
      <t xml:space="preserve"> 2 db  villany meghajtású motorkerékpár</t>
    </r>
  </si>
  <si>
    <t>Komáromi Szivárvány Óvoda redőny tornateremre</t>
  </si>
  <si>
    <t>Komáromi Szőnyi Színes Óvoda 1 db asztali számítógép</t>
  </si>
  <si>
    <t>Komáromi Aprótalpak Bölcsőde 1 db laptop</t>
  </si>
  <si>
    <t>Komáromi Tám-Pont Család- és Gyermekjóléti Intézmény 4 db laptop</t>
  </si>
  <si>
    <t>Komáromi Kistáltos Óvoda notebook</t>
  </si>
  <si>
    <t>Komáromi Szőnyi Színes Óvoda játéktároló faház az udvarra</t>
  </si>
  <si>
    <t>Közterület felügyeletre 2 db testkamera</t>
  </si>
  <si>
    <t>Fakataszter (I. ütem )</t>
  </si>
  <si>
    <t>Komáromi Kistáltos Óvoda gázkazán csere</t>
  </si>
  <si>
    <t>Komáromi Csillag Óvoda játéktároló konténer vagy faház az udvarra</t>
  </si>
  <si>
    <t>102031 Időskorúak nappali ellátása</t>
  </si>
  <si>
    <t>Fedett kerékpártároló kialakítása</t>
  </si>
  <si>
    <t>102023 Időskorúak tartós bentlakásos ellátása</t>
  </si>
  <si>
    <t>Útépítés</t>
  </si>
  <si>
    <t>Kossuth Lajos utca (Színes Óvodával szemben) parkoló építése</t>
  </si>
  <si>
    <t>Török I. utca 123-127 között csapadékvíz elvezetésének megoldása</t>
  </si>
  <si>
    <t>Kossuth L. utca - Belső utcai ABC csapadékvíz elvezetésének megoldása</t>
  </si>
  <si>
    <t>Jászai Mari utca és Kölcsey utca csomópont csapadékvíz elvezetésének megoldása</t>
  </si>
  <si>
    <t>Esze T. utca 5. szám előtti szakasz  csapadékvíz elvezetésének megoldása</t>
  </si>
  <si>
    <t>Kodály Z. utca csapadékvíz elvezetésének megoldása</t>
  </si>
  <si>
    <t>052080Szennyvízcsatorna építése, fenntartása, üzemeltetése</t>
  </si>
  <si>
    <t>Térffy-Szamos utca sarkán közvilágítási hálózat kiépítése</t>
  </si>
  <si>
    <t>Mátrai Gyula utca garázssor közvilágítási hálózat kiépítése</t>
  </si>
  <si>
    <t>Térfigyelő kamerarendszer bővítése</t>
  </si>
  <si>
    <t>Vadkamera beszerzés (illegális hulladéklerakókhoz)</t>
  </si>
  <si>
    <t>Molaj sportpálya villamos energia ellátásának kiépítése</t>
  </si>
  <si>
    <t>Szőnyi horgásztó villamos energia ellátásának kiépítése</t>
  </si>
  <si>
    <t>Szőnyi horgásztó ivóvíz ellátásának kiépítése</t>
  </si>
  <si>
    <t>Kutyaiskola új helyszínének kialakítása</t>
  </si>
  <si>
    <t>Szőnyi temető ravatalozó építés</t>
  </si>
  <si>
    <t>Szőnyi temető ivóvíz ellátásának kiépítése</t>
  </si>
  <si>
    <t>Szőnyi temető szennyvíz elvezetésének kiépítése</t>
  </si>
  <si>
    <t>Szőnyi temető parkoló kiépítése</t>
  </si>
  <si>
    <t>Külső telephely villamos hálózat kiépítése 1782/253 hrsz.</t>
  </si>
  <si>
    <t>Padok, fatetős asztalok, kerékpártárolók beszerzése</t>
  </si>
  <si>
    <t>Komáromi Csillag Óvoda játéktároló üvegfal cseréje</t>
  </si>
  <si>
    <t>Minivár Bölcsőde játszótér kialakítása</t>
  </si>
  <si>
    <t>013320 Köztemető fenntartás és működtetés</t>
  </si>
  <si>
    <t>Szőnyi temető ravatalozóba halotthűtő beszerzés</t>
  </si>
  <si>
    <t>Kisértékű egyéb gép, berendezés</t>
  </si>
  <si>
    <t>Tárgyi eszközök</t>
  </si>
  <si>
    <t>Energetikai korszerűsítés - Idősek Otthona</t>
  </si>
  <si>
    <t>Ügyelet - felújítás</t>
  </si>
  <si>
    <t>Élhető város</t>
  </si>
  <si>
    <t>INZI út</t>
  </si>
  <si>
    <t>Székely B.u.20. sz. előtti szakasz csapadékvíz elezetésének megoldása</t>
  </si>
  <si>
    <t>5 db TrafiBox telepítése</t>
  </si>
  <si>
    <t xml:space="preserve">104035 Gyermekek étkeztetése bölcsődében </t>
  </si>
  <si>
    <t>Termőföld vásárlás (Ipari park)</t>
  </si>
  <si>
    <t>066010 Zöldterület-kezelés</t>
  </si>
  <si>
    <t>Erdősítés (Ipari park)</t>
  </si>
  <si>
    <t>Előregyártott új melléképület</t>
  </si>
  <si>
    <t xml:space="preserve">7 db monitor </t>
  </si>
  <si>
    <t>053010 Környezetszennyezés csökkentésének igazgatása</t>
  </si>
  <si>
    <t xml:space="preserve">2 db monotoring kút </t>
  </si>
  <si>
    <t>Komáromi Gesztenyés Óvoda 2 db laptop</t>
  </si>
  <si>
    <t>Komáromi Tóparti Óvoda 1 db udvari kisház</t>
  </si>
  <si>
    <t>Komáromi Szőnyi Színes Óvoda 1 db udvari kisház</t>
  </si>
  <si>
    <t>Komáromi Csillag Óvoda1 db szőnyegtisztító gép</t>
  </si>
  <si>
    <t>Komáromi Csillag Óvoda 1 db udvari kisház</t>
  </si>
  <si>
    <t>Komárom Város Egyesített Szociális Intézménye 3 db számítógép</t>
  </si>
  <si>
    <t>Jókai Mór Városi Könyvtár 3 db PC</t>
  </si>
  <si>
    <t>Jókai Mór Városi Könyvtár 1db motoros vetítővászon</t>
  </si>
  <si>
    <t>Jókai Mór Városi Könyvtár 2 db inverteres klímaberendezés</t>
  </si>
  <si>
    <t>Komáromi Klapka György Múzeum 2 db szkenner</t>
  </si>
  <si>
    <t>Komárom Város Egészségügyi Alapellátási Szolgálata 1 db turbina</t>
  </si>
  <si>
    <t>Komárom Város Egészségügyi Alapellátási Szolgálata 3 db gyorsító könyökdarab</t>
  </si>
  <si>
    <t>Összesen</t>
  </si>
  <si>
    <t>Komárom Város 2024. évi beruházási előirányzata feladatonként (ÁFÁ-val)</t>
  </si>
  <si>
    <t>Várfal utca járda építés</t>
  </si>
  <si>
    <t>1/2024. (I.24.) önk rendelet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</si>
</sst>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42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3" fontId="2" fillId="0" borderId="1" xfId="0" applyNumberFormat="1" applyFont="1" applyBorder="1"/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/>
    <xf numFmtId="3" fontId="3" fillId="0" borderId="0" xfId="0" applyNumberFormat="1" applyFont="1"/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/>
    <xf numFmtId="0" fontId="12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/>
    <xf numFmtId="3" fontId="3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Normál" xfId="0" builtinId="0"/>
    <cellStyle name="Normál_Beruh.felú-átadott-átvet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0"/>
  <sheetViews>
    <sheetView tabSelected="1" zoomScaleNormal="100" zoomScaleSheetLayoutView="100" workbookViewId="0">
      <pane ySplit="6" topLeftCell="A7" activePane="bottomLeft" state="frozen"/>
      <selection pane="bottomLeft" activeCell="H101" sqref="H101"/>
    </sheetView>
  </sheetViews>
  <sheetFormatPr defaultRowHeight="12.75" x14ac:dyDescent="0.2"/>
  <cols>
    <col min="1" max="1" width="83.140625" customWidth="1"/>
    <col min="2" max="2" width="9.85546875" bestFit="1" customWidth="1"/>
    <col min="3" max="3" width="9.28515625" customWidth="1"/>
    <col min="4" max="4" width="9.85546875" bestFit="1" customWidth="1"/>
    <col min="7" max="7" width="10.140625" bestFit="1" customWidth="1"/>
  </cols>
  <sheetData>
    <row r="1" spans="1:7" ht="11.25" customHeight="1" x14ac:dyDescent="0.2">
      <c r="B1" s="19"/>
      <c r="C1" s="19"/>
      <c r="D1" s="18" t="s">
        <v>25</v>
      </c>
    </row>
    <row r="2" spans="1:7" ht="12" customHeight="1" x14ac:dyDescent="0.2">
      <c r="A2" s="40" t="s">
        <v>129</v>
      </c>
      <c r="B2" s="40"/>
      <c r="C2" s="40"/>
      <c r="D2" s="40"/>
    </row>
    <row r="3" spans="1:7" ht="12" customHeight="1" x14ac:dyDescent="0.2">
      <c r="A3" s="12"/>
      <c r="B3" s="26"/>
      <c r="C3" s="26"/>
      <c r="D3" s="26"/>
    </row>
    <row r="4" spans="1:7" x14ac:dyDescent="0.2">
      <c r="D4" s="6" t="s">
        <v>4</v>
      </c>
    </row>
    <row r="5" spans="1:7" ht="26.25" customHeight="1" x14ac:dyDescent="0.2">
      <c r="A5" s="41" t="s">
        <v>0</v>
      </c>
      <c r="B5" s="39" t="s">
        <v>131</v>
      </c>
      <c r="C5" s="39"/>
      <c r="D5" s="39"/>
    </row>
    <row r="6" spans="1:7" ht="38.25" x14ac:dyDescent="0.2">
      <c r="A6" s="41"/>
      <c r="B6" s="25" t="s">
        <v>2</v>
      </c>
      <c r="C6" s="25" t="s">
        <v>3</v>
      </c>
      <c r="D6" s="25" t="s">
        <v>128</v>
      </c>
    </row>
    <row r="7" spans="1:7" ht="11.25" customHeight="1" x14ac:dyDescent="0.2">
      <c r="A7" s="21"/>
      <c r="B7" s="22"/>
      <c r="C7" s="22"/>
      <c r="D7" s="22"/>
    </row>
    <row r="8" spans="1:7" ht="15" customHeight="1" x14ac:dyDescent="0.2">
      <c r="A8" s="7" t="s">
        <v>8</v>
      </c>
      <c r="B8" s="9">
        <f>B10+B22+B25+B28+B31+B39+B47+B50+B57+B60+B78+B81+B84+B93+B99+B106+B103</f>
        <v>4608003</v>
      </c>
      <c r="C8" s="9">
        <f t="shared" ref="C8:D8" si="0">C10+C22+C25+C28+C31+C39+C47+C50+C57+C60+C78+C81+C84+C93+C99+C106+C103</f>
        <v>476359</v>
      </c>
      <c r="D8" s="9">
        <f t="shared" si="0"/>
        <v>5084362</v>
      </c>
      <c r="E8" s="20"/>
      <c r="G8" s="29"/>
    </row>
    <row r="9" spans="1:7" ht="10.5" customHeight="1" x14ac:dyDescent="0.2">
      <c r="A9" s="10"/>
      <c r="B9" s="11"/>
      <c r="C9" s="11"/>
      <c r="D9" s="11"/>
      <c r="G9" s="29"/>
    </row>
    <row r="10" spans="1:7" ht="12.75" customHeight="1" x14ac:dyDescent="0.2">
      <c r="A10" s="2" t="s">
        <v>26</v>
      </c>
      <c r="B10" s="15">
        <f>SUM(B11:B20)</f>
        <v>2341442</v>
      </c>
      <c r="C10" s="15">
        <f>SUM(C11:C20)</f>
        <v>474789</v>
      </c>
      <c r="D10" s="15">
        <f t="shared" ref="D10" si="1">SUM(D11:D20)</f>
        <v>2816231</v>
      </c>
      <c r="G10" s="29"/>
    </row>
    <row r="11" spans="1:7" ht="12.75" customHeight="1" x14ac:dyDescent="0.2">
      <c r="A11" s="4" t="s">
        <v>28</v>
      </c>
      <c r="B11" s="14">
        <v>126188</v>
      </c>
      <c r="C11" s="14"/>
      <c r="D11" s="14">
        <f t="shared" ref="D11:D20" si="2">SUM(B11:C11)</f>
        <v>126188</v>
      </c>
    </row>
    <row r="12" spans="1:7" ht="12.75" customHeight="1" x14ac:dyDescent="0.2">
      <c r="A12" s="4" t="s">
        <v>29</v>
      </c>
      <c r="B12" s="14">
        <f>132458+548910+35764</f>
        <v>717132</v>
      </c>
      <c r="C12" s="14"/>
      <c r="D12" s="14">
        <f t="shared" si="2"/>
        <v>717132</v>
      </c>
    </row>
    <row r="13" spans="1:7" ht="12.75" customHeight="1" x14ac:dyDescent="0.2">
      <c r="A13" s="23" t="s">
        <v>53</v>
      </c>
      <c r="B13" s="16">
        <v>471452</v>
      </c>
      <c r="C13" s="16"/>
      <c r="D13" s="23">
        <f t="shared" si="2"/>
        <v>471452</v>
      </c>
    </row>
    <row r="14" spans="1:7" ht="12.75" customHeight="1" x14ac:dyDescent="0.2">
      <c r="A14" s="23" t="s">
        <v>54</v>
      </c>
      <c r="B14" s="35">
        <v>172620</v>
      </c>
      <c r="C14" s="16"/>
      <c r="D14" s="23">
        <f t="shared" si="2"/>
        <v>172620</v>
      </c>
    </row>
    <row r="15" spans="1:7" ht="12.75" customHeight="1" x14ac:dyDescent="0.2">
      <c r="A15" s="23" t="s">
        <v>55</v>
      </c>
      <c r="B15" s="16">
        <v>181877</v>
      </c>
      <c r="C15" s="16"/>
      <c r="D15" s="23">
        <f t="shared" si="2"/>
        <v>181877</v>
      </c>
    </row>
    <row r="16" spans="1:7" ht="12.75" customHeight="1" x14ac:dyDescent="0.2">
      <c r="A16" s="23" t="s">
        <v>59</v>
      </c>
      <c r="B16" s="16">
        <v>50000</v>
      </c>
      <c r="C16" s="16"/>
      <c r="D16" s="23">
        <f t="shared" si="2"/>
        <v>50000</v>
      </c>
    </row>
    <row r="17" spans="1:4" ht="12.75" customHeight="1" x14ac:dyDescent="0.2">
      <c r="A17" s="23" t="s">
        <v>103</v>
      </c>
      <c r="B17" s="16"/>
      <c r="C17" s="16">
        <v>264755</v>
      </c>
      <c r="D17" s="23">
        <f t="shared" si="2"/>
        <v>264755</v>
      </c>
    </row>
    <row r="18" spans="1:4" ht="12.75" customHeight="1" x14ac:dyDescent="0.2">
      <c r="A18" s="4" t="s">
        <v>102</v>
      </c>
      <c r="B18" s="16"/>
      <c r="C18" s="16">
        <v>210034</v>
      </c>
      <c r="D18" s="23">
        <f t="shared" si="2"/>
        <v>210034</v>
      </c>
    </row>
    <row r="19" spans="1:4" ht="12.75" customHeight="1" x14ac:dyDescent="0.2">
      <c r="A19" s="4" t="s">
        <v>104</v>
      </c>
      <c r="B19" s="16">
        <v>567667</v>
      </c>
      <c r="C19" s="16"/>
      <c r="D19" s="23">
        <f t="shared" si="2"/>
        <v>567667</v>
      </c>
    </row>
    <row r="20" spans="1:4" ht="12.75" customHeight="1" x14ac:dyDescent="0.2">
      <c r="A20" s="4" t="s">
        <v>105</v>
      </c>
      <c r="B20" s="16">
        <v>54506</v>
      </c>
      <c r="C20" s="16"/>
      <c r="D20" s="23">
        <f t="shared" si="2"/>
        <v>54506</v>
      </c>
    </row>
    <row r="21" spans="1:4" ht="12.75" customHeight="1" x14ac:dyDescent="0.2">
      <c r="A21" s="5"/>
      <c r="B21" s="14"/>
      <c r="C21" s="14"/>
      <c r="D21" s="14"/>
    </row>
    <row r="22" spans="1:4" ht="12.75" customHeight="1" x14ac:dyDescent="0.2">
      <c r="A22" s="3" t="s">
        <v>32</v>
      </c>
      <c r="B22" s="31">
        <f>SUM(B23:B23)</f>
        <v>1000</v>
      </c>
      <c r="C22" s="31">
        <f>SUM(C23:C23)</f>
        <v>0</v>
      </c>
      <c r="D22" s="31">
        <f>SUM(D23:D23)</f>
        <v>1000</v>
      </c>
    </row>
    <row r="23" spans="1:4" ht="12.75" customHeight="1" x14ac:dyDescent="0.2">
      <c r="A23" s="4" t="s">
        <v>24</v>
      </c>
      <c r="B23" s="14">
        <v>1000</v>
      </c>
      <c r="C23" s="14"/>
      <c r="D23" s="5">
        <f>SUM(B23:C23)</f>
        <v>1000</v>
      </c>
    </row>
    <row r="24" spans="1:4" ht="12.75" customHeight="1" x14ac:dyDescent="0.2">
      <c r="A24" s="5"/>
      <c r="B24" s="16"/>
      <c r="C24" s="16"/>
      <c r="D24" s="16"/>
    </row>
    <row r="25" spans="1:4" ht="12.75" customHeight="1" x14ac:dyDescent="0.2">
      <c r="A25" s="3" t="s">
        <v>98</v>
      </c>
      <c r="B25" s="3">
        <f t="shared" ref="B25:D25" si="3">+B26</f>
        <v>3000</v>
      </c>
      <c r="C25" s="3">
        <f t="shared" si="3"/>
        <v>0</v>
      </c>
      <c r="D25" s="3">
        <f t="shared" si="3"/>
        <v>3000</v>
      </c>
    </row>
    <row r="26" spans="1:4" ht="12.75" customHeight="1" x14ac:dyDescent="0.2">
      <c r="A26" s="5" t="s">
        <v>99</v>
      </c>
      <c r="B26" s="16">
        <v>3000</v>
      </c>
      <c r="C26" s="16"/>
      <c r="D26" s="5">
        <f>SUM(B26:C26)</f>
        <v>3000</v>
      </c>
    </row>
    <row r="27" spans="1:4" ht="12.75" customHeight="1" x14ac:dyDescent="0.2">
      <c r="A27" s="5"/>
      <c r="B27" s="16"/>
      <c r="C27" s="16"/>
      <c r="D27" s="16"/>
    </row>
    <row r="28" spans="1:4" ht="12.75" customHeight="1" x14ac:dyDescent="0.2">
      <c r="A28" s="2" t="s">
        <v>7</v>
      </c>
      <c r="B28" s="3">
        <f>SUM(B29)</f>
        <v>1792870</v>
      </c>
      <c r="C28" s="3">
        <f t="shared" ref="C28:D28" si="4">SUM(C29)</f>
        <v>0</v>
      </c>
      <c r="D28" s="3">
        <f t="shared" si="4"/>
        <v>1792870</v>
      </c>
    </row>
    <row r="29" spans="1:4" ht="12.75" customHeight="1" x14ac:dyDescent="0.2">
      <c r="A29" s="4" t="s">
        <v>109</v>
      </c>
      <c r="B29" s="5">
        <f>1155985+636885</f>
        <v>1792870</v>
      </c>
      <c r="C29" s="5"/>
      <c r="D29" s="5">
        <f>SUM(B29:C29)</f>
        <v>1792870</v>
      </c>
    </row>
    <row r="30" spans="1:4" ht="12.75" customHeight="1" x14ac:dyDescent="0.2">
      <c r="A30" s="5"/>
      <c r="B30" s="16"/>
      <c r="C30" s="16"/>
      <c r="D30" s="16"/>
    </row>
    <row r="31" spans="1:4" ht="12.75" customHeight="1" x14ac:dyDescent="0.2">
      <c r="A31" s="2" t="s">
        <v>5</v>
      </c>
      <c r="B31" s="24">
        <f>SUM(B32:B38)</f>
        <v>15764</v>
      </c>
      <c r="C31" s="24">
        <f>SUM(C32:C38)</f>
        <v>0</v>
      </c>
      <c r="D31" s="24">
        <f>SUM(D32:D38)</f>
        <v>15764</v>
      </c>
    </row>
    <row r="32" spans="1:4" ht="12.75" customHeight="1" x14ac:dyDescent="0.2">
      <c r="A32" s="34" t="s">
        <v>74</v>
      </c>
      <c r="B32" s="24"/>
      <c r="C32" s="24"/>
      <c r="D32" s="24"/>
    </row>
    <row r="33" spans="1:4" ht="12.75" customHeight="1" x14ac:dyDescent="0.2">
      <c r="A33" s="4" t="s">
        <v>75</v>
      </c>
      <c r="B33" s="23">
        <v>9700</v>
      </c>
      <c r="C33" s="23"/>
      <c r="D33" s="16">
        <f>SUM(B33:C33)</f>
        <v>9700</v>
      </c>
    </row>
    <row r="34" spans="1:4" ht="12.75" customHeight="1" x14ac:dyDescent="0.2">
      <c r="A34" s="4"/>
      <c r="B34" s="24"/>
      <c r="C34" s="24"/>
      <c r="D34" s="24"/>
    </row>
    <row r="35" spans="1:4" ht="12.75" customHeight="1" x14ac:dyDescent="0.2">
      <c r="A35" s="28" t="s">
        <v>30</v>
      </c>
      <c r="B35" s="16"/>
      <c r="C35" s="16"/>
      <c r="D35" s="16"/>
    </row>
    <row r="36" spans="1:4" ht="12.75" customHeight="1" x14ac:dyDescent="0.2">
      <c r="A36" s="5" t="s">
        <v>39</v>
      </c>
      <c r="B36" s="16">
        <v>2000</v>
      </c>
      <c r="C36" s="16"/>
      <c r="D36" s="16">
        <f>SUM(B36:C36)</f>
        <v>2000</v>
      </c>
    </row>
    <row r="37" spans="1:4" ht="12.75" customHeight="1" x14ac:dyDescent="0.2">
      <c r="A37" s="4" t="s">
        <v>130</v>
      </c>
      <c r="B37" s="23">
        <v>4064</v>
      </c>
      <c r="C37" s="23"/>
      <c r="D37" s="16">
        <f t="shared" ref="D37" si="5">SUM(B37:C37)</f>
        <v>4064</v>
      </c>
    </row>
    <row r="38" spans="1:4" ht="12.75" customHeight="1" x14ac:dyDescent="0.2">
      <c r="A38" s="5"/>
      <c r="B38" s="16"/>
      <c r="C38" s="16"/>
      <c r="D38" s="16"/>
    </row>
    <row r="39" spans="1:4" ht="12.75" customHeight="1" x14ac:dyDescent="0.2">
      <c r="A39" s="3" t="s">
        <v>81</v>
      </c>
      <c r="B39" s="31">
        <f>SUM(B40:B45)</f>
        <v>37000</v>
      </c>
      <c r="C39" s="31">
        <f>SUM(C40:C45)</f>
        <v>0</v>
      </c>
      <c r="D39" s="31">
        <f>SUM(D40:D45)</f>
        <v>37000</v>
      </c>
    </row>
    <row r="40" spans="1:4" ht="12.75" customHeight="1" x14ac:dyDescent="0.2">
      <c r="A40" s="5" t="s">
        <v>76</v>
      </c>
      <c r="B40" s="16">
        <v>5500</v>
      </c>
      <c r="C40" s="16"/>
      <c r="D40" s="16">
        <f>SUM(B40:C40)</f>
        <v>5500</v>
      </c>
    </row>
    <row r="41" spans="1:4" ht="12.75" customHeight="1" x14ac:dyDescent="0.2">
      <c r="A41" s="5" t="s">
        <v>77</v>
      </c>
      <c r="B41" s="16">
        <v>4500</v>
      </c>
      <c r="C41" s="16"/>
      <c r="D41" s="16">
        <f t="shared" ref="D41:D43" si="6">SUM(B41:C41)</f>
        <v>4500</v>
      </c>
    </row>
    <row r="42" spans="1:4" ht="12.75" customHeight="1" x14ac:dyDescent="0.2">
      <c r="A42" s="5" t="s">
        <v>78</v>
      </c>
      <c r="B42" s="16">
        <v>6500</v>
      </c>
      <c r="C42" s="16"/>
      <c r="D42" s="16">
        <f t="shared" si="6"/>
        <v>6500</v>
      </c>
    </row>
    <row r="43" spans="1:4" ht="12.75" customHeight="1" x14ac:dyDescent="0.2">
      <c r="A43" s="5" t="s">
        <v>106</v>
      </c>
      <c r="B43" s="16">
        <v>3500</v>
      </c>
      <c r="C43" s="16"/>
      <c r="D43" s="16">
        <f t="shared" si="6"/>
        <v>3500</v>
      </c>
    </row>
    <row r="44" spans="1:4" ht="12.75" customHeight="1" x14ac:dyDescent="0.2">
      <c r="A44" s="5" t="s">
        <v>79</v>
      </c>
      <c r="B44" s="16">
        <v>2000</v>
      </c>
      <c r="C44" s="16"/>
      <c r="D44" s="16">
        <f t="shared" ref="D44:D45" si="7">SUM(B44:C44)</f>
        <v>2000</v>
      </c>
    </row>
    <row r="45" spans="1:4" ht="12.75" customHeight="1" x14ac:dyDescent="0.2">
      <c r="A45" s="5" t="s">
        <v>80</v>
      </c>
      <c r="B45" s="16">
        <v>15000</v>
      </c>
      <c r="C45" s="16"/>
      <c r="D45" s="16">
        <f t="shared" si="7"/>
        <v>15000</v>
      </c>
    </row>
    <row r="46" spans="1:4" ht="9.75" customHeight="1" x14ac:dyDescent="0.2">
      <c r="A46" s="5"/>
      <c r="B46" s="16"/>
      <c r="C46" s="16"/>
      <c r="D46" s="16"/>
    </row>
    <row r="47" spans="1:4" ht="12.75" customHeight="1" x14ac:dyDescent="0.2">
      <c r="A47" s="3" t="s">
        <v>114</v>
      </c>
      <c r="B47" s="3">
        <f t="shared" ref="B47:D47" si="8">+B48</f>
        <v>889</v>
      </c>
      <c r="C47" s="3">
        <f t="shared" si="8"/>
        <v>0</v>
      </c>
      <c r="D47" s="3">
        <f t="shared" si="8"/>
        <v>889</v>
      </c>
    </row>
    <row r="48" spans="1:4" ht="12.75" customHeight="1" x14ac:dyDescent="0.2">
      <c r="A48" s="5" t="s">
        <v>115</v>
      </c>
      <c r="B48" s="16">
        <v>889</v>
      </c>
      <c r="C48" s="16"/>
      <c r="D48" s="16">
        <f t="shared" ref="D48" si="9">SUM(B48:C48)</f>
        <v>889</v>
      </c>
    </row>
    <row r="49" spans="1:4" ht="12.75" customHeight="1" x14ac:dyDescent="0.2">
      <c r="A49" s="28"/>
      <c r="B49" s="16"/>
      <c r="C49" s="16"/>
      <c r="D49" s="16"/>
    </row>
    <row r="50" spans="1:4" ht="12.75" customHeight="1" x14ac:dyDescent="0.2">
      <c r="A50" s="2" t="s">
        <v>6</v>
      </c>
      <c r="B50" s="3">
        <f>SUM(B51:B55)</f>
        <v>25000</v>
      </c>
      <c r="C50" s="3">
        <f>SUM(C51:C55)</f>
        <v>0</v>
      </c>
      <c r="D50" s="3">
        <f>SUM(D51:D55)</f>
        <v>25000</v>
      </c>
    </row>
    <row r="51" spans="1:4" ht="12.75" customHeight="1" x14ac:dyDescent="0.2">
      <c r="A51" s="4" t="s">
        <v>40</v>
      </c>
      <c r="B51" s="23">
        <v>2000</v>
      </c>
      <c r="C51" s="23"/>
      <c r="D51" s="23">
        <f t="shared" ref="D51:D55" si="10">SUM(B51:C51)</f>
        <v>2000</v>
      </c>
    </row>
    <row r="52" spans="1:4" ht="12.75" customHeight="1" x14ac:dyDescent="0.2">
      <c r="A52" s="4" t="s">
        <v>41</v>
      </c>
      <c r="B52" s="23">
        <v>2000</v>
      </c>
      <c r="C52" s="23"/>
      <c r="D52" s="23">
        <f t="shared" si="10"/>
        <v>2000</v>
      </c>
    </row>
    <row r="53" spans="1:4" ht="12.75" customHeight="1" x14ac:dyDescent="0.2">
      <c r="A53" s="4" t="s">
        <v>82</v>
      </c>
      <c r="B53" s="23">
        <v>5000</v>
      </c>
      <c r="C53" s="23"/>
      <c r="D53" s="23">
        <f t="shared" si="10"/>
        <v>5000</v>
      </c>
    </row>
    <row r="54" spans="1:4" ht="12.75" customHeight="1" x14ac:dyDescent="0.2">
      <c r="A54" s="4" t="s">
        <v>83</v>
      </c>
      <c r="B54" s="23">
        <v>6000</v>
      </c>
      <c r="C54" s="23"/>
      <c r="D54" s="23">
        <f t="shared" si="10"/>
        <v>6000</v>
      </c>
    </row>
    <row r="55" spans="1:4" ht="12.75" customHeight="1" x14ac:dyDescent="0.2">
      <c r="A55" s="4" t="s">
        <v>42</v>
      </c>
      <c r="B55" s="23">
        <v>10000</v>
      </c>
      <c r="C55" s="23"/>
      <c r="D55" s="23">
        <f t="shared" si="10"/>
        <v>10000</v>
      </c>
    </row>
    <row r="56" spans="1:4" ht="9.75" customHeight="1" x14ac:dyDescent="0.2">
      <c r="A56" s="4"/>
      <c r="B56" s="23"/>
      <c r="C56" s="23"/>
      <c r="D56" s="23"/>
    </row>
    <row r="57" spans="1:4" ht="12.75" customHeight="1" x14ac:dyDescent="0.2">
      <c r="A57" s="2" t="s">
        <v>110</v>
      </c>
      <c r="B57" s="24">
        <f>+B58</f>
        <v>40000</v>
      </c>
      <c r="C57" s="24">
        <f t="shared" ref="C57:D57" si="11">+C58</f>
        <v>0</v>
      </c>
      <c r="D57" s="24">
        <f t="shared" si="11"/>
        <v>40000</v>
      </c>
    </row>
    <row r="58" spans="1:4" ht="12.75" customHeight="1" x14ac:dyDescent="0.2">
      <c r="A58" s="4" t="s">
        <v>111</v>
      </c>
      <c r="B58" s="23">
        <v>40000</v>
      </c>
      <c r="C58" s="23"/>
      <c r="D58" s="23">
        <f t="shared" ref="D58" si="12">SUM(B58:C58)</f>
        <v>40000</v>
      </c>
    </row>
    <row r="59" spans="1:4" ht="9" customHeight="1" x14ac:dyDescent="0.2">
      <c r="A59" s="4"/>
      <c r="B59" s="23"/>
      <c r="C59" s="23"/>
      <c r="D59" s="23"/>
    </row>
    <row r="60" spans="1:4" ht="12.75" customHeight="1" x14ac:dyDescent="0.2">
      <c r="A60" s="3" t="s">
        <v>22</v>
      </c>
      <c r="B60" s="24">
        <f>SUM(B61:B76)</f>
        <v>259205</v>
      </c>
      <c r="C60" s="24">
        <f t="shared" ref="C60:D60" si="13">SUM(C61:C76)</f>
        <v>0</v>
      </c>
      <c r="D60" s="24">
        <f t="shared" si="13"/>
        <v>259205</v>
      </c>
    </row>
    <row r="61" spans="1:4" ht="12.75" customHeight="1" x14ac:dyDescent="0.2">
      <c r="A61" s="5" t="s">
        <v>57</v>
      </c>
      <c r="B61" s="23">
        <v>40000</v>
      </c>
      <c r="C61" s="23"/>
      <c r="D61" s="23">
        <f>SUM(B61:C61)</f>
        <v>40000</v>
      </c>
    </row>
    <row r="62" spans="1:4" ht="12.75" customHeight="1" x14ac:dyDescent="0.2">
      <c r="A62" s="5" t="s">
        <v>68</v>
      </c>
      <c r="B62" s="23">
        <v>12700</v>
      </c>
      <c r="C62" s="23"/>
      <c r="D62" s="23">
        <f t="shared" ref="D62:D64" si="14">SUM(B62:C62)</f>
        <v>12700</v>
      </c>
    </row>
    <row r="63" spans="1:4" ht="12.75" customHeight="1" x14ac:dyDescent="0.2">
      <c r="A63" s="5" t="s">
        <v>84</v>
      </c>
      <c r="B63" s="23">
        <v>20000</v>
      </c>
      <c r="C63" s="23"/>
      <c r="D63" s="23">
        <f t="shared" si="14"/>
        <v>20000</v>
      </c>
    </row>
    <row r="64" spans="1:4" ht="12.75" customHeight="1" x14ac:dyDescent="0.2">
      <c r="A64" s="5" t="s">
        <v>85</v>
      </c>
      <c r="B64" s="23">
        <v>120</v>
      </c>
      <c r="C64" s="23"/>
      <c r="D64" s="23">
        <f t="shared" si="14"/>
        <v>120</v>
      </c>
    </row>
    <row r="65" spans="1:4" ht="12.75" customHeight="1" x14ac:dyDescent="0.2">
      <c r="A65" s="5" t="s">
        <v>86</v>
      </c>
      <c r="B65" s="23">
        <v>8000</v>
      </c>
      <c r="C65" s="23"/>
      <c r="D65" s="23">
        <f t="shared" ref="D65:D75" si="15">SUM(B65:C65)</f>
        <v>8000</v>
      </c>
    </row>
    <row r="66" spans="1:4" ht="12.75" customHeight="1" x14ac:dyDescent="0.2">
      <c r="A66" s="5" t="s">
        <v>87</v>
      </c>
      <c r="B66" s="23">
        <v>8255</v>
      </c>
      <c r="C66" s="23"/>
      <c r="D66" s="23">
        <f t="shared" si="15"/>
        <v>8255</v>
      </c>
    </row>
    <row r="67" spans="1:4" ht="12.75" customHeight="1" x14ac:dyDescent="0.2">
      <c r="A67" s="5" t="s">
        <v>88</v>
      </c>
      <c r="B67" s="23">
        <v>8550</v>
      </c>
      <c r="C67" s="23"/>
      <c r="D67" s="23">
        <f t="shared" si="15"/>
        <v>8550</v>
      </c>
    </row>
    <row r="68" spans="1:4" ht="12.75" customHeight="1" x14ac:dyDescent="0.2">
      <c r="A68" s="5" t="s">
        <v>89</v>
      </c>
      <c r="B68" s="23">
        <v>25000</v>
      </c>
      <c r="C68" s="23"/>
      <c r="D68" s="23">
        <f t="shared" si="15"/>
        <v>25000</v>
      </c>
    </row>
    <row r="69" spans="1:4" ht="12.75" customHeight="1" x14ac:dyDescent="0.2">
      <c r="A69" s="5" t="s">
        <v>90</v>
      </c>
      <c r="B69" s="23">
        <v>63000</v>
      </c>
      <c r="C69" s="23"/>
      <c r="D69" s="23">
        <f t="shared" si="15"/>
        <v>63000</v>
      </c>
    </row>
    <row r="70" spans="1:4" ht="12.75" customHeight="1" x14ac:dyDescent="0.2">
      <c r="A70" s="5" t="s">
        <v>91</v>
      </c>
      <c r="B70" s="23">
        <v>4000</v>
      </c>
      <c r="C70" s="23"/>
      <c r="D70" s="23">
        <f t="shared" si="15"/>
        <v>4000</v>
      </c>
    </row>
    <row r="71" spans="1:4" ht="12.75" customHeight="1" x14ac:dyDescent="0.2">
      <c r="A71" s="5" t="s">
        <v>92</v>
      </c>
      <c r="B71" s="23">
        <v>5000</v>
      </c>
      <c r="C71" s="23"/>
      <c r="D71" s="23">
        <f t="shared" si="15"/>
        <v>5000</v>
      </c>
    </row>
    <row r="72" spans="1:4" ht="12.75" customHeight="1" x14ac:dyDescent="0.2">
      <c r="A72" s="5" t="s">
        <v>93</v>
      </c>
      <c r="B72" s="23">
        <v>5000</v>
      </c>
      <c r="C72" s="23"/>
      <c r="D72" s="23">
        <f t="shared" si="15"/>
        <v>5000</v>
      </c>
    </row>
    <row r="73" spans="1:4" ht="12.75" customHeight="1" x14ac:dyDescent="0.2">
      <c r="A73" s="5" t="s">
        <v>94</v>
      </c>
      <c r="B73" s="23">
        <v>5000</v>
      </c>
      <c r="C73" s="23"/>
      <c r="D73" s="23">
        <f t="shared" si="15"/>
        <v>5000</v>
      </c>
    </row>
    <row r="74" spans="1:4" ht="12.75" customHeight="1" x14ac:dyDescent="0.2">
      <c r="A74" s="5" t="s">
        <v>95</v>
      </c>
      <c r="B74" s="23">
        <v>5500</v>
      </c>
      <c r="C74" s="23"/>
      <c r="D74" s="23">
        <f t="shared" si="15"/>
        <v>5500</v>
      </c>
    </row>
    <row r="75" spans="1:4" ht="12.75" customHeight="1" x14ac:dyDescent="0.2">
      <c r="A75" s="5" t="s">
        <v>107</v>
      </c>
      <c r="B75" s="23">
        <v>39080</v>
      </c>
      <c r="C75" s="23"/>
      <c r="D75" s="23">
        <f t="shared" si="15"/>
        <v>39080</v>
      </c>
    </row>
    <row r="76" spans="1:4" ht="12.75" customHeight="1" x14ac:dyDescent="0.2">
      <c r="A76" s="17" t="s">
        <v>38</v>
      </c>
      <c r="B76" s="16">
        <v>10000</v>
      </c>
      <c r="C76" s="16"/>
      <c r="D76" s="16">
        <f>SUM(B76:C76)</f>
        <v>10000</v>
      </c>
    </row>
    <row r="77" spans="1:4" ht="9.75" customHeight="1" x14ac:dyDescent="0.2">
      <c r="A77" s="5"/>
      <c r="B77" s="23"/>
      <c r="C77" s="23"/>
      <c r="D77" s="23"/>
    </row>
    <row r="78" spans="1:4" ht="12.75" customHeight="1" x14ac:dyDescent="0.2">
      <c r="A78" s="3" t="s">
        <v>37</v>
      </c>
      <c r="B78" s="24">
        <f t="shared" ref="B78:D78" si="16">SUM(B79:B79)</f>
        <v>6000</v>
      </c>
      <c r="C78" s="24">
        <f t="shared" si="16"/>
        <v>0</v>
      </c>
      <c r="D78" s="24">
        <f t="shared" si="16"/>
        <v>6000</v>
      </c>
    </row>
    <row r="79" spans="1:4" ht="12.75" customHeight="1" x14ac:dyDescent="0.2">
      <c r="A79" s="5" t="s">
        <v>43</v>
      </c>
      <c r="B79" s="23">
        <v>6000</v>
      </c>
      <c r="C79" s="23"/>
      <c r="D79" s="23">
        <f>SUM(B79:C79)</f>
        <v>6000</v>
      </c>
    </row>
    <row r="80" spans="1:4" ht="9.75" customHeight="1" x14ac:dyDescent="0.2">
      <c r="A80" s="27"/>
      <c r="B80" s="16"/>
      <c r="C80" s="16"/>
      <c r="D80" s="23"/>
    </row>
    <row r="81" spans="1:4" ht="12.75" customHeight="1" x14ac:dyDescent="0.2">
      <c r="A81" s="2" t="s">
        <v>56</v>
      </c>
      <c r="B81" s="31">
        <f>B82</f>
        <v>2000</v>
      </c>
      <c r="C81" s="31">
        <f t="shared" ref="C81:D81" si="17">C82</f>
        <v>0</v>
      </c>
      <c r="D81" s="31">
        <f t="shared" si="17"/>
        <v>2000</v>
      </c>
    </row>
    <row r="82" spans="1:4" ht="12.75" customHeight="1" x14ac:dyDescent="0.2">
      <c r="A82" s="4" t="s">
        <v>58</v>
      </c>
      <c r="B82" s="16">
        <v>2000</v>
      </c>
      <c r="C82" s="16"/>
      <c r="D82" s="23">
        <f>SUM(B82:C82)</f>
        <v>2000</v>
      </c>
    </row>
    <row r="83" spans="1:4" ht="9" customHeight="1" x14ac:dyDescent="0.2">
      <c r="A83" s="23"/>
      <c r="B83" s="16"/>
      <c r="C83" s="16"/>
      <c r="D83" s="23"/>
    </row>
    <row r="84" spans="1:4" ht="12.75" customHeight="1" x14ac:dyDescent="0.2">
      <c r="A84" s="2" t="s">
        <v>12</v>
      </c>
      <c r="B84" s="24">
        <f>SUM(B85:B89)</f>
        <v>18700</v>
      </c>
      <c r="C84" s="24">
        <f>SUM(C85:C89)</f>
        <v>0</v>
      </c>
      <c r="D84" s="24">
        <f>SUM(D85:D89)</f>
        <v>18700</v>
      </c>
    </row>
    <row r="85" spans="1:4" ht="12.75" customHeight="1" x14ac:dyDescent="0.2">
      <c r="A85" s="4" t="s">
        <v>44</v>
      </c>
      <c r="B85" s="16">
        <v>2000</v>
      </c>
      <c r="C85" s="16"/>
      <c r="D85" s="23">
        <f t="shared" ref="D85:D89" si="18">SUM(B85:C85)</f>
        <v>2000</v>
      </c>
    </row>
    <row r="86" spans="1:4" ht="12.75" customHeight="1" x14ac:dyDescent="0.2">
      <c r="A86" s="4" t="s">
        <v>70</v>
      </c>
      <c r="B86" s="16">
        <v>2000</v>
      </c>
      <c r="C86" s="16"/>
      <c r="D86" s="23">
        <f t="shared" si="18"/>
        <v>2000</v>
      </c>
    </row>
    <row r="87" spans="1:4" ht="12.75" customHeight="1" x14ac:dyDescent="0.2">
      <c r="A87" s="4" t="s">
        <v>96</v>
      </c>
      <c r="B87" s="16">
        <v>6350</v>
      </c>
      <c r="C87" s="16"/>
      <c r="D87" s="23">
        <f t="shared" si="18"/>
        <v>6350</v>
      </c>
    </row>
    <row r="88" spans="1:4" ht="12.75" customHeight="1" x14ac:dyDescent="0.2">
      <c r="A88" s="4" t="s">
        <v>66</v>
      </c>
      <c r="B88" s="16">
        <v>2000</v>
      </c>
      <c r="C88" s="16"/>
      <c r="D88" s="23">
        <f t="shared" si="18"/>
        <v>2000</v>
      </c>
    </row>
    <row r="89" spans="1:4" ht="12.75" customHeight="1" x14ac:dyDescent="0.2">
      <c r="A89" s="4" t="s">
        <v>69</v>
      </c>
      <c r="B89" s="16">
        <f>5000*1.27</f>
        <v>6350</v>
      </c>
      <c r="C89" s="16"/>
      <c r="D89" s="23">
        <f t="shared" si="18"/>
        <v>6350</v>
      </c>
    </row>
    <row r="90" spans="1:4" ht="30" customHeight="1" x14ac:dyDescent="0.2">
      <c r="A90" s="37" t="s">
        <v>0</v>
      </c>
      <c r="B90" s="39" t="s">
        <v>131</v>
      </c>
      <c r="C90" s="39"/>
      <c r="D90" s="39"/>
    </row>
    <row r="91" spans="1:4" ht="38.25" x14ac:dyDescent="0.2">
      <c r="A91" s="38"/>
      <c r="B91" s="25" t="s">
        <v>2</v>
      </c>
      <c r="C91" s="25" t="s">
        <v>3</v>
      </c>
      <c r="D91" s="25" t="s">
        <v>128</v>
      </c>
    </row>
    <row r="92" spans="1:4" x14ac:dyDescent="0.2">
      <c r="A92" s="30"/>
      <c r="B92" s="25"/>
      <c r="C92" s="25"/>
      <c r="D92" s="25"/>
    </row>
    <row r="93" spans="1:4" x14ac:dyDescent="0.2">
      <c r="A93" s="2" t="s">
        <v>45</v>
      </c>
      <c r="B93" s="24">
        <f t="shared" ref="B93:C93" si="19">SUM(B94:B97)</f>
        <v>57000</v>
      </c>
      <c r="C93" s="24">
        <f t="shared" si="19"/>
        <v>0</v>
      </c>
      <c r="D93" s="24">
        <f>SUM(D94:D97)</f>
        <v>57000</v>
      </c>
    </row>
    <row r="94" spans="1:4" x14ac:dyDescent="0.2">
      <c r="A94" s="4" t="s">
        <v>46</v>
      </c>
      <c r="B94" s="16">
        <v>2500</v>
      </c>
      <c r="C94" s="16"/>
      <c r="D94" s="23">
        <f t="shared" ref="D94:D97" si="20">SUM(B94:C94)</f>
        <v>2500</v>
      </c>
    </row>
    <row r="95" spans="1:4" x14ac:dyDescent="0.2">
      <c r="A95" s="4" t="s">
        <v>47</v>
      </c>
      <c r="B95" s="16">
        <v>2500</v>
      </c>
      <c r="C95" s="16"/>
      <c r="D95" s="23">
        <f t="shared" si="20"/>
        <v>2500</v>
      </c>
    </row>
    <row r="96" spans="1:4" x14ac:dyDescent="0.2">
      <c r="A96" s="4" t="s">
        <v>48</v>
      </c>
      <c r="B96" s="16">
        <v>2000</v>
      </c>
      <c r="C96" s="16"/>
      <c r="D96" s="23">
        <f t="shared" si="20"/>
        <v>2000</v>
      </c>
    </row>
    <row r="97" spans="1:4" x14ac:dyDescent="0.2">
      <c r="A97" s="4" t="s">
        <v>97</v>
      </c>
      <c r="B97" s="16">
        <v>50000</v>
      </c>
      <c r="C97" s="16"/>
      <c r="D97" s="23">
        <f t="shared" si="20"/>
        <v>50000</v>
      </c>
    </row>
    <row r="98" spans="1:4" x14ac:dyDescent="0.2">
      <c r="A98" s="4"/>
      <c r="B98" s="16"/>
      <c r="C98" s="16"/>
      <c r="D98" s="23"/>
    </row>
    <row r="99" spans="1:4" x14ac:dyDescent="0.2">
      <c r="A99" s="2" t="s">
        <v>71</v>
      </c>
      <c r="B99" s="31">
        <f>SUM(B100:B101)</f>
        <v>2159</v>
      </c>
      <c r="C99" s="31">
        <f t="shared" ref="C99:D99" si="21">SUM(C100:C101)</f>
        <v>0</v>
      </c>
      <c r="D99" s="31">
        <f t="shared" si="21"/>
        <v>2159</v>
      </c>
    </row>
    <row r="100" spans="1:4" x14ac:dyDescent="0.2">
      <c r="A100" s="4" t="s">
        <v>72</v>
      </c>
      <c r="B100" s="16">
        <v>1270</v>
      </c>
      <c r="C100" s="16"/>
      <c r="D100" s="23">
        <f>SUM(B100:C100)</f>
        <v>1270</v>
      </c>
    </row>
    <row r="101" spans="1:4" x14ac:dyDescent="0.2">
      <c r="A101" s="4" t="s">
        <v>112</v>
      </c>
      <c r="B101" s="16">
        <v>889</v>
      </c>
      <c r="C101" s="16"/>
      <c r="D101" s="23">
        <f>SUM(B101:C101)</f>
        <v>889</v>
      </c>
    </row>
    <row r="102" spans="1:4" x14ac:dyDescent="0.2">
      <c r="A102" s="4"/>
      <c r="B102" s="16"/>
      <c r="C102" s="16"/>
      <c r="D102" s="23"/>
    </row>
    <row r="103" spans="1:4" x14ac:dyDescent="0.2">
      <c r="A103" s="2" t="s">
        <v>73</v>
      </c>
      <c r="B103" s="3">
        <f t="shared" ref="B103:D103" si="22">SUM(B104)</f>
        <v>0</v>
      </c>
      <c r="C103" s="3">
        <f t="shared" si="22"/>
        <v>1270</v>
      </c>
      <c r="D103" s="3">
        <f t="shared" si="22"/>
        <v>1270</v>
      </c>
    </row>
    <row r="104" spans="1:4" x14ac:dyDescent="0.2">
      <c r="A104" s="4" t="s">
        <v>72</v>
      </c>
      <c r="B104" s="16"/>
      <c r="C104" s="16">
        <v>1270</v>
      </c>
      <c r="D104" s="23">
        <f>SUM(B104:C104)</f>
        <v>1270</v>
      </c>
    </row>
    <row r="105" spans="1:4" x14ac:dyDescent="0.2">
      <c r="A105" s="36"/>
      <c r="B105" s="36"/>
      <c r="C105" s="36"/>
      <c r="D105" s="23"/>
    </row>
    <row r="106" spans="1:4" x14ac:dyDescent="0.2">
      <c r="A106" s="3" t="s">
        <v>9</v>
      </c>
      <c r="B106" s="24">
        <f>SUM(B107:B110)</f>
        <v>5974</v>
      </c>
      <c r="C106" s="24">
        <f>SUM(C107:C110)</f>
        <v>300</v>
      </c>
      <c r="D106" s="24">
        <f>SUM(D107:D110)</f>
        <v>6274</v>
      </c>
    </row>
    <row r="107" spans="1:4" x14ac:dyDescent="0.2">
      <c r="A107" s="5" t="s">
        <v>49</v>
      </c>
      <c r="B107" s="23">
        <v>3810</v>
      </c>
      <c r="C107" s="16"/>
      <c r="D107" s="23">
        <f t="shared" ref="D107:D110" si="23">SUM(B107:C107)</f>
        <v>3810</v>
      </c>
    </row>
    <row r="108" spans="1:4" x14ac:dyDescent="0.2">
      <c r="A108" s="5" t="s">
        <v>22</v>
      </c>
      <c r="B108" s="23">
        <v>394</v>
      </c>
      <c r="C108" s="16"/>
      <c r="D108" s="23">
        <f t="shared" si="23"/>
        <v>394</v>
      </c>
    </row>
    <row r="109" spans="1:4" x14ac:dyDescent="0.2">
      <c r="A109" s="5" t="s">
        <v>31</v>
      </c>
      <c r="B109" s="16"/>
      <c r="C109" s="16">
        <v>300</v>
      </c>
      <c r="D109" s="23">
        <f t="shared" si="23"/>
        <v>300</v>
      </c>
    </row>
    <row r="110" spans="1:4" x14ac:dyDescent="0.2">
      <c r="A110" s="4" t="s">
        <v>108</v>
      </c>
      <c r="B110" s="16">
        <v>1770</v>
      </c>
      <c r="C110" s="16"/>
      <c r="D110" s="23">
        <f t="shared" si="23"/>
        <v>1770</v>
      </c>
    </row>
    <row r="111" spans="1:4" x14ac:dyDescent="0.2">
      <c r="A111" s="5"/>
      <c r="B111" s="16"/>
      <c r="C111" s="16"/>
      <c r="D111" s="23"/>
    </row>
    <row r="112" spans="1:4" x14ac:dyDescent="0.2">
      <c r="A112" s="8" t="s">
        <v>10</v>
      </c>
      <c r="B112" s="32">
        <f t="shared" ref="B112:D112" si="24">SUM(B114)</f>
        <v>13578</v>
      </c>
      <c r="C112" s="32">
        <f t="shared" si="24"/>
        <v>0</v>
      </c>
      <c r="D112" s="32">
        <f t="shared" si="24"/>
        <v>13578</v>
      </c>
    </row>
    <row r="113" spans="1:9" x14ac:dyDescent="0.2">
      <c r="A113" s="2" t="s">
        <v>21</v>
      </c>
      <c r="B113" s="16"/>
      <c r="C113" s="16"/>
      <c r="D113" s="23"/>
      <c r="G113" s="29"/>
    </row>
    <row r="114" spans="1:9" x14ac:dyDescent="0.2">
      <c r="A114" s="13" t="s">
        <v>101</v>
      </c>
      <c r="B114" s="24">
        <f>SUM(B115:B120)</f>
        <v>13578</v>
      </c>
      <c r="C114" s="24">
        <f>SUM(C115:C120)</f>
        <v>0</v>
      </c>
      <c r="D114" s="24">
        <f>SUM(D115:D120)</f>
        <v>13578</v>
      </c>
    </row>
    <row r="115" spans="1:9" x14ac:dyDescent="0.2">
      <c r="A115" s="17" t="s">
        <v>100</v>
      </c>
      <c r="B115" s="16">
        <v>2978</v>
      </c>
      <c r="C115" s="16"/>
      <c r="D115" s="23">
        <f t="shared" ref="D115:D120" si="25">SUM(B115:C115)</f>
        <v>2978</v>
      </c>
    </row>
    <row r="116" spans="1:9" x14ac:dyDescent="0.2">
      <c r="A116" s="17" t="s">
        <v>67</v>
      </c>
      <c r="B116" s="16">
        <v>500</v>
      </c>
      <c r="C116" s="16"/>
      <c r="D116" s="23">
        <f t="shared" si="25"/>
        <v>500</v>
      </c>
    </row>
    <row r="117" spans="1:9" x14ac:dyDescent="0.2">
      <c r="A117" s="17" t="s">
        <v>60</v>
      </c>
      <c r="B117" s="16">
        <v>4000</v>
      </c>
      <c r="C117" s="16"/>
      <c r="D117" s="23">
        <f t="shared" si="25"/>
        <v>4000</v>
      </c>
    </row>
    <row r="118" spans="1:9" x14ac:dyDescent="0.2">
      <c r="A118" s="4" t="s">
        <v>24</v>
      </c>
      <c r="B118" s="16">
        <v>4500</v>
      </c>
      <c r="C118" s="16"/>
      <c r="D118" s="23">
        <f t="shared" si="25"/>
        <v>4500</v>
      </c>
    </row>
    <row r="119" spans="1:9" x14ac:dyDescent="0.2">
      <c r="A119" s="4" t="s">
        <v>27</v>
      </c>
      <c r="B119" s="16">
        <v>1000</v>
      </c>
      <c r="C119" s="16"/>
      <c r="D119" s="23">
        <f t="shared" si="25"/>
        <v>1000</v>
      </c>
      <c r="I119" s="29"/>
    </row>
    <row r="120" spans="1:9" x14ac:dyDescent="0.2">
      <c r="A120" s="4" t="s">
        <v>113</v>
      </c>
      <c r="B120" s="16">
        <v>600</v>
      </c>
      <c r="C120" s="16"/>
      <c r="D120" s="23">
        <f t="shared" si="25"/>
        <v>600</v>
      </c>
    </row>
    <row r="121" spans="1:9" x14ac:dyDescent="0.2">
      <c r="A121" s="4"/>
      <c r="B121" s="16"/>
      <c r="C121" s="16"/>
      <c r="D121" s="23"/>
    </row>
    <row r="122" spans="1:9" x14ac:dyDescent="0.2">
      <c r="A122" s="8" t="s">
        <v>11</v>
      </c>
      <c r="B122" s="32">
        <f>SUM(B123:B156)</f>
        <v>48434</v>
      </c>
      <c r="C122" s="32">
        <f>SUM(C123:C156)</f>
        <v>1557</v>
      </c>
      <c r="D122" s="32">
        <f>SUM(D123:D156)</f>
        <v>49991</v>
      </c>
    </row>
    <row r="123" spans="1:9" x14ac:dyDescent="0.2">
      <c r="A123" s="4" t="s">
        <v>61</v>
      </c>
      <c r="B123" s="35">
        <v>1905</v>
      </c>
      <c r="C123" s="35"/>
      <c r="D123" s="5">
        <f t="shared" ref="D123:D155" si="26">SUM(B123:C123)</f>
        <v>1905</v>
      </c>
    </row>
    <row r="124" spans="1:9" x14ac:dyDescent="0.2">
      <c r="A124" s="4" t="s">
        <v>33</v>
      </c>
      <c r="B124" s="35">
        <v>1518</v>
      </c>
      <c r="C124" s="35"/>
      <c r="D124" s="5">
        <f t="shared" si="26"/>
        <v>1518</v>
      </c>
      <c r="G124" s="29"/>
    </row>
    <row r="125" spans="1:9" x14ac:dyDescent="0.2">
      <c r="A125" s="4" t="s">
        <v>14</v>
      </c>
      <c r="B125" s="35">
        <v>1474</v>
      </c>
      <c r="C125" s="35"/>
      <c r="D125" s="5">
        <f t="shared" si="26"/>
        <v>1474</v>
      </c>
    </row>
    <row r="126" spans="1:9" x14ac:dyDescent="0.2">
      <c r="A126" s="4" t="s">
        <v>65</v>
      </c>
      <c r="B126" s="35">
        <v>508</v>
      </c>
      <c r="C126" s="35"/>
      <c r="D126" s="5">
        <f t="shared" si="26"/>
        <v>508</v>
      </c>
      <c r="G126" s="29"/>
    </row>
    <row r="127" spans="1:9" x14ac:dyDescent="0.2">
      <c r="A127" s="4" t="s">
        <v>116</v>
      </c>
      <c r="B127" s="35">
        <v>508</v>
      </c>
      <c r="C127" s="35"/>
      <c r="D127" s="5">
        <f t="shared" si="26"/>
        <v>508</v>
      </c>
    </row>
    <row r="128" spans="1:9" x14ac:dyDescent="0.2">
      <c r="A128" s="4" t="s">
        <v>34</v>
      </c>
      <c r="B128" s="35">
        <v>2121</v>
      </c>
      <c r="C128" s="35"/>
      <c r="D128" s="5">
        <f t="shared" si="26"/>
        <v>2121</v>
      </c>
      <c r="G128" s="29"/>
    </row>
    <row r="129" spans="1:7" x14ac:dyDescent="0.2">
      <c r="A129" s="4" t="s">
        <v>15</v>
      </c>
      <c r="B129" s="35">
        <v>1651</v>
      </c>
      <c r="C129" s="35"/>
      <c r="D129" s="5">
        <f t="shared" si="26"/>
        <v>1651</v>
      </c>
    </row>
    <row r="130" spans="1:7" x14ac:dyDescent="0.2">
      <c r="A130" s="4" t="s">
        <v>117</v>
      </c>
      <c r="B130" s="35">
        <v>2000</v>
      </c>
      <c r="C130" s="35"/>
      <c r="D130" s="5">
        <f t="shared" si="26"/>
        <v>2000</v>
      </c>
    </row>
    <row r="131" spans="1:7" x14ac:dyDescent="0.2">
      <c r="A131" s="4" t="s">
        <v>50</v>
      </c>
      <c r="B131" s="35">
        <v>600</v>
      </c>
      <c r="C131" s="35"/>
      <c r="D131" s="5">
        <f t="shared" si="26"/>
        <v>600</v>
      </c>
    </row>
    <row r="132" spans="1:7" x14ac:dyDescent="0.2">
      <c r="A132" s="4" t="s">
        <v>16</v>
      </c>
      <c r="B132" s="35">
        <v>1588</v>
      </c>
      <c r="C132" s="35"/>
      <c r="D132" s="5">
        <f t="shared" si="26"/>
        <v>1588</v>
      </c>
    </row>
    <row r="133" spans="1:7" x14ac:dyDescent="0.2">
      <c r="A133" s="4" t="s">
        <v>118</v>
      </c>
      <c r="B133" s="35">
        <v>3000</v>
      </c>
      <c r="C133" s="35"/>
      <c r="D133" s="5">
        <f t="shared" si="26"/>
        <v>3000</v>
      </c>
    </row>
    <row r="134" spans="1:7" x14ac:dyDescent="0.2">
      <c r="A134" s="5" t="s">
        <v>35</v>
      </c>
      <c r="B134" s="35">
        <v>2473</v>
      </c>
      <c r="C134" s="35"/>
      <c r="D134" s="5">
        <f t="shared" si="26"/>
        <v>2473</v>
      </c>
      <c r="G134" s="29"/>
    </row>
    <row r="135" spans="1:7" x14ac:dyDescent="0.2">
      <c r="A135" s="5" t="s">
        <v>62</v>
      </c>
      <c r="B135" s="35">
        <v>350</v>
      </c>
      <c r="C135" s="35"/>
      <c r="D135" s="5">
        <f t="shared" si="26"/>
        <v>350</v>
      </c>
    </row>
    <row r="136" spans="1:7" x14ac:dyDescent="0.2">
      <c r="A136" s="5" t="s">
        <v>119</v>
      </c>
      <c r="B136" s="35">
        <v>300</v>
      </c>
      <c r="C136" s="35"/>
      <c r="D136" s="5">
        <f t="shared" si="26"/>
        <v>300</v>
      </c>
      <c r="G136" s="29"/>
    </row>
    <row r="137" spans="1:7" x14ac:dyDescent="0.2">
      <c r="A137" s="5" t="s">
        <v>120</v>
      </c>
      <c r="B137" s="35">
        <v>2500</v>
      </c>
      <c r="C137" s="35"/>
      <c r="D137" s="5">
        <f t="shared" si="26"/>
        <v>2500</v>
      </c>
    </row>
    <row r="138" spans="1:7" x14ac:dyDescent="0.2">
      <c r="A138" s="5" t="s">
        <v>17</v>
      </c>
      <c r="B138" s="35">
        <v>950</v>
      </c>
      <c r="C138" s="35"/>
      <c r="D138" s="5">
        <f t="shared" si="26"/>
        <v>950</v>
      </c>
      <c r="G138" s="29"/>
    </row>
    <row r="139" spans="1:7" x14ac:dyDescent="0.2">
      <c r="A139" s="5" t="s">
        <v>51</v>
      </c>
      <c r="B139" s="35">
        <v>2000</v>
      </c>
      <c r="C139" s="35"/>
      <c r="D139" s="5">
        <f t="shared" si="26"/>
        <v>2000</v>
      </c>
    </row>
    <row r="140" spans="1:7" x14ac:dyDescent="0.2">
      <c r="A140" s="5" t="s">
        <v>36</v>
      </c>
      <c r="B140" s="35">
        <v>2262</v>
      </c>
      <c r="C140" s="35"/>
      <c r="D140" s="5">
        <f t="shared" si="26"/>
        <v>2262</v>
      </c>
    </row>
    <row r="141" spans="1:7" x14ac:dyDescent="0.2">
      <c r="A141" s="5" t="s">
        <v>63</v>
      </c>
      <c r="B141" s="35">
        <v>381</v>
      </c>
      <c r="C141" s="35"/>
      <c r="D141" s="5">
        <f t="shared" si="26"/>
        <v>381</v>
      </c>
    </row>
    <row r="142" spans="1:7" x14ac:dyDescent="0.2">
      <c r="A142" s="5" t="s">
        <v>23</v>
      </c>
      <c r="B142" s="35">
        <v>254</v>
      </c>
      <c r="C142" s="35"/>
      <c r="D142" s="5">
        <f t="shared" si="26"/>
        <v>254</v>
      </c>
    </row>
    <row r="143" spans="1:7" x14ac:dyDescent="0.2">
      <c r="A143" s="5" t="s">
        <v>64</v>
      </c>
      <c r="B143" s="35">
        <v>1905</v>
      </c>
      <c r="C143" s="35"/>
      <c r="D143" s="5">
        <f t="shared" si="26"/>
        <v>1905</v>
      </c>
    </row>
    <row r="144" spans="1:7" x14ac:dyDescent="0.2">
      <c r="A144" s="5" t="s">
        <v>18</v>
      </c>
      <c r="B144" s="35">
        <v>1174</v>
      </c>
      <c r="C144" s="35">
        <v>668</v>
      </c>
      <c r="D144" s="5">
        <f t="shared" si="26"/>
        <v>1842</v>
      </c>
    </row>
    <row r="145" spans="1:8" x14ac:dyDescent="0.2">
      <c r="A145" s="5" t="s">
        <v>121</v>
      </c>
      <c r="B145" s="35"/>
      <c r="C145" s="35">
        <v>889</v>
      </c>
      <c r="D145" s="5">
        <f t="shared" si="26"/>
        <v>889</v>
      </c>
    </row>
    <row r="146" spans="1:8" x14ac:dyDescent="0.2">
      <c r="A146" s="5" t="s">
        <v>122</v>
      </c>
      <c r="B146" s="35">
        <v>686</v>
      </c>
      <c r="C146" s="35"/>
      <c r="D146" s="5">
        <f t="shared" si="26"/>
        <v>686</v>
      </c>
    </row>
    <row r="147" spans="1:8" x14ac:dyDescent="0.2">
      <c r="A147" s="5" t="s">
        <v>123</v>
      </c>
      <c r="B147" s="35">
        <v>292</v>
      </c>
      <c r="C147" s="35"/>
      <c r="D147" s="5">
        <f t="shared" si="26"/>
        <v>292</v>
      </c>
    </row>
    <row r="148" spans="1:8" x14ac:dyDescent="0.2">
      <c r="A148" s="5" t="s">
        <v>124</v>
      </c>
      <c r="B148" s="35">
        <v>3810</v>
      </c>
      <c r="C148" s="35"/>
      <c r="D148" s="5">
        <f t="shared" si="26"/>
        <v>3810</v>
      </c>
    </row>
    <row r="149" spans="1:8" x14ac:dyDescent="0.2">
      <c r="A149" s="5" t="s">
        <v>19</v>
      </c>
      <c r="B149" s="35">
        <v>4975</v>
      </c>
      <c r="C149" s="35"/>
      <c r="D149" s="5">
        <f t="shared" si="26"/>
        <v>4975</v>
      </c>
    </row>
    <row r="150" spans="1:8" x14ac:dyDescent="0.2">
      <c r="A150" s="5" t="s">
        <v>20</v>
      </c>
      <c r="B150" s="35">
        <v>3881</v>
      </c>
      <c r="C150" s="35"/>
      <c r="D150" s="5">
        <f t="shared" si="26"/>
        <v>3881</v>
      </c>
    </row>
    <row r="151" spans="1:8" x14ac:dyDescent="0.2">
      <c r="A151" s="5" t="s">
        <v>125</v>
      </c>
      <c r="B151" s="35">
        <v>508</v>
      </c>
      <c r="C151" s="35"/>
      <c r="D151" s="5">
        <f t="shared" si="26"/>
        <v>508</v>
      </c>
    </row>
    <row r="152" spans="1:8" x14ac:dyDescent="0.2">
      <c r="A152" s="33" t="s">
        <v>13</v>
      </c>
      <c r="B152" s="35">
        <v>395</v>
      </c>
      <c r="C152" s="35"/>
      <c r="D152" s="5">
        <f t="shared" si="26"/>
        <v>395</v>
      </c>
    </row>
    <row r="153" spans="1:8" x14ac:dyDescent="0.2">
      <c r="A153" s="33" t="s">
        <v>52</v>
      </c>
      <c r="B153" s="35">
        <v>600</v>
      </c>
      <c r="C153" s="35"/>
      <c r="D153" s="5">
        <f t="shared" si="26"/>
        <v>600</v>
      </c>
    </row>
    <row r="154" spans="1:8" x14ac:dyDescent="0.2">
      <c r="A154" s="33" t="s">
        <v>126</v>
      </c>
      <c r="B154" s="35">
        <v>365</v>
      </c>
      <c r="C154" s="35"/>
      <c r="D154" s="5">
        <f t="shared" si="26"/>
        <v>365</v>
      </c>
    </row>
    <row r="155" spans="1:8" x14ac:dyDescent="0.2">
      <c r="A155" s="33" t="s">
        <v>127</v>
      </c>
      <c r="B155" s="35">
        <v>1500</v>
      </c>
      <c r="C155" s="35"/>
      <c r="D155" s="5">
        <f t="shared" si="26"/>
        <v>1500</v>
      </c>
    </row>
    <row r="156" spans="1:8" x14ac:dyDescent="0.2">
      <c r="A156" s="5"/>
      <c r="B156" s="14"/>
      <c r="C156" s="14"/>
      <c r="D156" s="23"/>
    </row>
    <row r="157" spans="1:8" x14ac:dyDescent="0.2">
      <c r="A157" s="2" t="s">
        <v>1</v>
      </c>
      <c r="B157" s="3">
        <f>SUM(B8,B112,B122)</f>
        <v>4670015</v>
      </c>
      <c r="C157" s="3">
        <f t="shared" ref="C157:D157" si="27">SUM(C8,C112,C122)</f>
        <v>477916</v>
      </c>
      <c r="D157" s="3">
        <f t="shared" si="27"/>
        <v>5147931</v>
      </c>
      <c r="E157" s="20"/>
      <c r="G157" s="29">
        <f>SUM(D11:D20,D23,D26,D29,D33:D37,D40:D45,D48,D51:D55,D58,D61:D76,D79,D82,D85:D89,D94:D97,D100:D101,D104,D107:D110,D115:D120,D123:D155)</f>
        <v>5147931</v>
      </c>
      <c r="H157" s="20"/>
    </row>
    <row r="158" spans="1:8" x14ac:dyDescent="0.2">
      <c r="A158" s="1"/>
    </row>
    <row r="159" spans="1:8" x14ac:dyDescent="0.2">
      <c r="A159" s="1"/>
    </row>
    <row r="160" spans="1:8" x14ac:dyDescent="0.2">
      <c r="A160" s="1"/>
      <c r="D160" s="29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</sheetData>
  <mergeCells count="5">
    <mergeCell ref="A90:A91"/>
    <mergeCell ref="B90:D90"/>
    <mergeCell ref="A2:D2"/>
    <mergeCell ref="A5:A6"/>
    <mergeCell ref="B5:D5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8" fitToHeight="0" orientation="portrait" r:id="rId1"/>
  <headerFooter alignWithMargins="0">
    <oddFooter xml:space="preserve">&amp;C&amp;P&amp;R
</oddFooter>
  </headerFooter>
  <rowBreaks count="1" manualBreakCount="1"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2024-01-22T09:22:15Z</cp:lastPrinted>
  <dcterms:created xsi:type="dcterms:W3CDTF">1997-01-17T14:02:09Z</dcterms:created>
  <dcterms:modified xsi:type="dcterms:W3CDTF">2024-01-22T09:23:55Z</dcterms:modified>
</cp:coreProperties>
</file>