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X:\2025\2025 ÉVI KÖLTSÉGVETÉS\ÖNK V3\1 II_7 melléklet mellékletei\"/>
    </mc:Choice>
  </mc:AlternateContent>
  <xr:revisionPtr revIDLastSave="0" documentId="13_ncr:1_{0A12C43E-35C4-424E-8B84-A2FA2BCD68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Titles" localSheetId="0">Munka1!$3:$5</definedName>
    <definedName name="_xlnm.Print_Area" localSheetId="0">Munka1!$A$1:$D$149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0" i="1" l="1"/>
  <c r="D150" i="1" l="1"/>
  <c r="D149" i="1"/>
  <c r="D6" i="1"/>
  <c r="C90" i="1"/>
  <c r="D90" i="1"/>
  <c r="B90" i="1"/>
  <c r="D92" i="1"/>
  <c r="C113" i="1" l="1"/>
  <c r="D113" i="1"/>
  <c r="B113" i="1"/>
  <c r="C94" i="1"/>
  <c r="B94" i="1"/>
  <c r="D91" i="1"/>
  <c r="D96" i="1"/>
  <c r="D97" i="1"/>
  <c r="D98" i="1"/>
  <c r="D94" i="1" s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5" i="1"/>
  <c r="D114" i="1"/>
  <c r="C59" i="1" l="1"/>
  <c r="B59" i="1"/>
  <c r="D60" i="1"/>
  <c r="D59" i="1" s="1"/>
  <c r="B12" i="1" l="1"/>
  <c r="D12" i="1" s="1"/>
  <c r="D11" i="1"/>
  <c r="D10" i="1"/>
  <c r="B127" i="1"/>
  <c r="E12" i="1" l="1"/>
  <c r="B8" i="1"/>
  <c r="C8" i="1"/>
  <c r="B75" i="1" l="1"/>
  <c r="C75" i="1"/>
  <c r="D76" i="1"/>
  <c r="B23" i="1"/>
  <c r="C23" i="1"/>
  <c r="B78" i="1"/>
  <c r="C78" i="1"/>
  <c r="D143" i="1"/>
  <c r="D144" i="1"/>
  <c r="D142" i="1"/>
  <c r="D141" i="1"/>
  <c r="D137" i="1"/>
  <c r="B119" i="1" l="1"/>
  <c r="C119" i="1"/>
  <c r="B122" i="1"/>
  <c r="C122" i="1"/>
  <c r="D86" i="1"/>
  <c r="D87" i="1"/>
  <c r="D88" i="1"/>
  <c r="D123" i="1"/>
  <c r="D122" i="1" s="1"/>
  <c r="D72" i="1"/>
  <c r="D64" i="1"/>
  <c r="D52" i="1"/>
  <c r="D53" i="1"/>
  <c r="D54" i="1"/>
  <c r="D55" i="1"/>
  <c r="D56" i="1"/>
  <c r="D57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132" i="1"/>
  <c r="D133" i="1"/>
  <c r="C127" i="1"/>
  <c r="C125" i="1" s="1"/>
  <c r="B125" i="1"/>
  <c r="D147" i="1"/>
  <c r="D146" i="1"/>
  <c r="D145" i="1"/>
  <c r="D140" i="1"/>
  <c r="D139" i="1"/>
  <c r="D138" i="1"/>
  <c r="D136" i="1"/>
  <c r="C135" i="1"/>
  <c r="B135" i="1"/>
  <c r="D131" i="1"/>
  <c r="D130" i="1"/>
  <c r="D129" i="1"/>
  <c r="D128" i="1"/>
  <c r="D120" i="1"/>
  <c r="D117" i="1"/>
  <c r="D116" i="1" s="1"/>
  <c r="C116" i="1"/>
  <c r="B116" i="1"/>
  <c r="D85" i="1"/>
  <c r="D84" i="1"/>
  <c r="D83" i="1"/>
  <c r="D82" i="1"/>
  <c r="D48" i="1"/>
  <c r="D26" i="1"/>
  <c r="D25" i="1"/>
  <c r="D24" i="1"/>
  <c r="D81" i="1"/>
  <c r="D80" i="1"/>
  <c r="D79" i="1"/>
  <c r="D75" i="1"/>
  <c r="D73" i="1"/>
  <c r="D71" i="1"/>
  <c r="D70" i="1"/>
  <c r="D69" i="1"/>
  <c r="C68" i="1"/>
  <c r="B68" i="1"/>
  <c r="D66" i="1"/>
  <c r="D65" i="1"/>
  <c r="D63" i="1"/>
  <c r="C62" i="1"/>
  <c r="B62" i="1"/>
  <c r="D51" i="1"/>
  <c r="C31" i="1"/>
  <c r="B31" i="1"/>
  <c r="D29" i="1"/>
  <c r="D28" i="1" s="1"/>
  <c r="C28" i="1"/>
  <c r="B28" i="1"/>
  <c r="D21" i="1"/>
  <c r="D20" i="1" s="1"/>
  <c r="C20" i="1"/>
  <c r="B20" i="1"/>
  <c r="B6" i="1" s="1"/>
  <c r="D18" i="1"/>
  <c r="D17" i="1"/>
  <c r="D16" i="1"/>
  <c r="D15" i="1"/>
  <c r="D14" i="1"/>
  <c r="D13" i="1"/>
  <c r="D9" i="1"/>
  <c r="C6" i="1" l="1"/>
  <c r="D119" i="1"/>
  <c r="D8" i="1"/>
  <c r="D23" i="1"/>
  <c r="D78" i="1"/>
  <c r="D31" i="1"/>
  <c r="D127" i="1"/>
  <c r="D125" i="1" s="1"/>
  <c r="D135" i="1"/>
  <c r="D68" i="1"/>
  <c r="D62" i="1"/>
  <c r="C149" i="1" l="1"/>
  <c r="B149" i="1" l="1"/>
</calcChain>
</file>

<file path=xl/sharedStrings.xml><?xml version="1.0" encoding="utf-8"?>
<sst xmlns="http://schemas.openxmlformats.org/spreadsheetml/2006/main" count="134" uniqueCount="127">
  <si>
    <t>Beruházás megnevezése</t>
  </si>
  <si>
    <t>Beruházási kiadások összesen</t>
  </si>
  <si>
    <t>Kötelező feladatok</t>
  </si>
  <si>
    <t>Önként vállalt feladatok</t>
  </si>
  <si>
    <t>E Ft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</si>
  <si>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</si>
  <si>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</si>
  <si>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</si>
  <si>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</si>
  <si>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Gazdasági szervezettel működő intézmények összesen</t>
  </si>
  <si>
    <t>Gazdasági szervezettel nem rendelkező intézmények összesen</t>
  </si>
  <si>
    <t>Komáromi Kistáltos Óvoda kisértékű tárgyi eszközök</t>
  </si>
  <si>
    <t>Komáromi Napsugár Óvoda kisértékű tárgyi eszközök</t>
  </si>
  <si>
    <t>Komárom Város Egyesített Szociális Intézménye kisértékű tárgyi eszköz</t>
  </si>
  <si>
    <t>Jókai Mór Városi Könyvtár kisértékű tárgyi eszköz</t>
  </si>
  <si>
    <t>Komáromi Polgármesteri Hivatal:</t>
  </si>
  <si>
    <t>066020 Város-, községgazdálkodási egyéb szolgáltatások</t>
  </si>
  <si>
    <t>Komáromi Tám-Pont Család- és Gyermekjóléti Intézmény kisértékű tárgyi eszközök</t>
  </si>
  <si>
    <t>Hardver beszerzések</t>
  </si>
  <si>
    <t>8. melléklet</t>
  </si>
  <si>
    <t>Pályázatok és azokhoz kapcsolódó feladatok</t>
  </si>
  <si>
    <t>Immateriális javak beszerzése</t>
  </si>
  <si>
    <t>Komárom Város szennyvízelvezetésének és tisztításának fejlesztése támogatásból</t>
  </si>
  <si>
    <t>Ivóvíz projekt támogatásból</t>
  </si>
  <si>
    <t>Járda építések</t>
  </si>
  <si>
    <t>011130 Önkormányzatok és önkormányzati hivatalok jogalkotó és általános igazgatási tevékenysége</t>
  </si>
  <si>
    <t>Komáromi Szivárvány Óvoda kisértékű tárgyi eszköz</t>
  </si>
  <si>
    <t>Komáromi Gesztenyés Óvoda kisértékű tárgyi eszköz</t>
  </si>
  <si>
    <t>Komáromi Szőnyi Színes Óvoda kisértékű tárgyi eszköz</t>
  </si>
  <si>
    <t>Komáromi Aprótalpak Bölcsőde kisértékű tárgyi eszköz</t>
  </si>
  <si>
    <t>081030 Sportlétesítmények, edzőtáborok működtetése és fejlesztése</t>
  </si>
  <si>
    <t>Karácsonyi díszkivilágítás elemek beszerzése</t>
  </si>
  <si>
    <t>Társadalmi munkás járdaépítés</t>
  </si>
  <si>
    <t>Közvilágítás tervezések</t>
  </si>
  <si>
    <t>Ciklámen utca közvilágítási hálózat kiépítése</t>
  </si>
  <si>
    <t>Szórvány közvilágítás bővítések</t>
  </si>
  <si>
    <t>Bozsik József Általános Iskola melletti sportpálya kútjának házi vízművessé alakítása</t>
  </si>
  <si>
    <t>Gyermeknevelést támogató humán infrastruktúra fejlesztése -Komáromi Gesztenyés Óvoda bővítése támogatásból</t>
  </si>
  <si>
    <t>Gyermeknevelést támogató humán infrastruktúra fejlesztése -Komáromi Gesztenyés Óvoda bővítése önerő</t>
  </si>
  <si>
    <t>Önkormányzati épületek energetikai korszerűsítése (Komáromi Kistáltos, Komáromi Szőnyi Színes Óvoda) támogatásból</t>
  </si>
  <si>
    <t>082091 Közművelődés, közösségi és társadalmi részvétel fejlesztése</t>
  </si>
  <si>
    <t>Közterületi játszótér bővítés, új játékok vásárlása</t>
  </si>
  <si>
    <t>Petőfi Sándor Művelődési Ház  villámvédelem</t>
  </si>
  <si>
    <t>Önkormányzati épületek energetikai korszerűsítése (Komáromi Kistáltos, Komáromi Szőnyi Színes Óvoda) önerő</t>
  </si>
  <si>
    <t>Közterület felügyeletre 2 db testkamera</t>
  </si>
  <si>
    <t>Útépítés</t>
  </si>
  <si>
    <t>Jászai Mari utca és Kölcsey utca csomópont csapadékvíz elvezetésének megoldása</t>
  </si>
  <si>
    <t>Kodály Z. utca csapadékvíz elvezetésének megoldása</t>
  </si>
  <si>
    <t>052080Szennyvízcsatorna építése, fenntartása, üzemeltetése</t>
  </si>
  <si>
    <t>Mátrai Gyula utca garázssor közvilágítási hálózat kiépítése</t>
  </si>
  <si>
    <t>Vadkamera beszerzés (illegális hulladéklerakókhoz)</t>
  </si>
  <si>
    <t>Molaj sportpálya villamos energia ellátásának kiépítése</t>
  </si>
  <si>
    <t>Szőnyi temető ravatalozó építés</t>
  </si>
  <si>
    <t>Szőnyi temető ivóvíz ellátásának kiépítése</t>
  </si>
  <si>
    <t>Szőnyi temető szennyvíz elvezetésének kiépítése</t>
  </si>
  <si>
    <t>Szőnyi temető parkoló kiépítése</t>
  </si>
  <si>
    <t>Külső telephely villamos hálózat kiépítése 1782/253 hrsz.</t>
  </si>
  <si>
    <t>Padok, fatetős asztalok, kerékpártárolók beszerzése</t>
  </si>
  <si>
    <t>013320 Köztemető fenntartás és működtetés</t>
  </si>
  <si>
    <t>Kisértékű egyéb gép, berendezés</t>
  </si>
  <si>
    <t>Tárgyi eszközök</t>
  </si>
  <si>
    <t>Székely B.u.20. sz. előtti szakasz csapadékvíz elezetésének megoldása</t>
  </si>
  <si>
    <t>Termőföld vásárlás (Ipari park)</t>
  </si>
  <si>
    <t>066010 Zöldterület-kezelés</t>
  </si>
  <si>
    <t>Összesen</t>
  </si>
  <si>
    <t>2025. évi eredeti ei</t>
  </si>
  <si>
    <t>Komárom Város 2025. évi beruházási előirányzata feladatonként (ÁFÁ-val)</t>
  </si>
  <si>
    <t>Klíma lakosságszolgálatra</t>
  </si>
  <si>
    <t>Anyakönyvi vállszalag 2 db</t>
  </si>
  <si>
    <t>Aranyember utca vége</t>
  </si>
  <si>
    <t>Balassi Bálint utca</t>
  </si>
  <si>
    <t>Bajcsy-Zsilinszky E. u.</t>
  </si>
  <si>
    <t>Blaha Lujza utca</t>
  </si>
  <si>
    <t>Dobó István utca + csapadékvíz</t>
  </si>
  <si>
    <t>Domb utca</t>
  </si>
  <si>
    <t>Sport utca út és járda felújítás (Liget sarok - Igmándi út)</t>
  </si>
  <si>
    <t>Laktanya köz vége + csapadékvíz</t>
  </si>
  <si>
    <t>Szúnyogvár utca</t>
  </si>
  <si>
    <t>Zsák utca</t>
  </si>
  <si>
    <t>Gróf Zichy M. u. út+csapadékvíz+közvil.</t>
  </si>
  <si>
    <t>Erődök útja - részleges aszfalt út</t>
  </si>
  <si>
    <t>Sport utca parkoló kialakítás</t>
  </si>
  <si>
    <t>Bokréta utca az Iskola körül</t>
  </si>
  <si>
    <t>Hulladékudvarhoz vezető út átépítése</t>
  </si>
  <si>
    <t>Bem utca járda és kapubejáró</t>
  </si>
  <si>
    <t>Madách Imre utca járda, gyalogos-átkelőhely és parkoló</t>
  </si>
  <si>
    <t>Köztársaság utca járda és kapubejáró</t>
  </si>
  <si>
    <t>Báthory István utca járda</t>
  </si>
  <si>
    <t>Irinyi János utca járda és kerékpárút felújítása</t>
  </si>
  <si>
    <t xml:space="preserve">Dózsa György utca Bokréta és iskola utca közötti szakaszán a járda építést </t>
  </si>
  <si>
    <t>Batsányi J. u. csapadékcsatorna építés</t>
  </si>
  <si>
    <t>Domb utca közvilágítási hálózat kiépítése</t>
  </si>
  <si>
    <t>TrafiBox telepítése</t>
  </si>
  <si>
    <t>Utcanév tábla készítés</t>
  </si>
  <si>
    <t>Kórház parkoló fedett kerékpártároló létesítés</t>
  </si>
  <si>
    <t xml:space="preserve">Rüdiger tavi kiszolgáló épület létesítés </t>
  </si>
  <si>
    <t>Új Hajléktalan szálló építés, terület előkészítés</t>
  </si>
  <si>
    <t>107013 Hajléktalanok átmeneti ellátása</t>
  </si>
  <si>
    <t>Komáromi Csillag Óvoda 4 db klíma</t>
  </si>
  <si>
    <t>Virágtartó dézsák</t>
  </si>
  <si>
    <t>045160 Közutak, hidak, lagutak üzemeltetése és fenntartása</t>
  </si>
  <si>
    <t>Közlekedési táblák, forgalomtechnika, hiányosságok pótlása</t>
  </si>
  <si>
    <t>Komáromi Kistáltos Óvoda 2 db légkondi tornateremre</t>
  </si>
  <si>
    <t>Komáromi Napsugár Óvoda 1 db klíma Katica csoportba</t>
  </si>
  <si>
    <t>072111 Háziorvosi alapellátás</t>
  </si>
  <si>
    <t>072311 Fogorvosi alapellátás</t>
  </si>
  <si>
    <t>074032 Ifjúság-egészségügyi gondozás</t>
  </si>
  <si>
    <t>Irodai forgószék 2 db</t>
  </si>
  <si>
    <t>5 db reluxa</t>
  </si>
  <si>
    <t>Hőlégsterilizáló 1 db</t>
  </si>
  <si>
    <t>Fogó 1 db</t>
  </si>
  <si>
    <t>Ólomkötény 1 db</t>
  </si>
  <si>
    <t>Depurátor hegy 3 db</t>
  </si>
  <si>
    <t>Sebészeti olló 2 db</t>
  </si>
  <si>
    <t>Raspatórium 1 db</t>
  </si>
  <si>
    <t>Tűfogó 2 db</t>
  </si>
  <si>
    <t>Polimerizációs lámpa 1 db</t>
  </si>
  <si>
    <t>Turbina 1 db</t>
  </si>
  <si>
    <t>Fogászati csipesz 6 db</t>
  </si>
  <si>
    <t>Különálló depurátor 1 db</t>
  </si>
  <si>
    <t>Panoráma röntgengép</t>
  </si>
  <si>
    <t>Dr.Zsilka Ilona rendelőjébe eszközök vásárlása</t>
  </si>
  <si>
    <t>Ügyelet - épület felújítás támogatásból</t>
  </si>
  <si>
    <t>Energetikai korszerűsítés - Idősek Otthona - pályázati önerő</t>
  </si>
  <si>
    <t>Szabadidőpark kialakítás támogatásból (Élhető város)</t>
  </si>
  <si>
    <t>Ipari park összekötő út támogatásból (INZI út)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</si>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</sst>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  <font>
      <b/>
      <sz val="10"/>
      <name val="Arial"/>
      <family val="2"/>
      <charset val="238"/>
    </font>
    <font>
      <b/>
      <sz val="10"/>
      <name val="Times New Roman CE"/>
      <family val="1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gray0625">
        <bgColor theme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35">
    <xf numFmtId="0" fontId="0" fillId="0" borderId="0" xfId="0"/>
    <xf numFmtId="49" fontId="0" fillId="0" borderId="0" xfId="0" applyNumberFormat="1"/>
    <xf numFmtId="49" fontId="2" fillId="0" borderId="1" xfId="0" applyNumberFormat="1" applyFont="1" applyBorder="1"/>
    <xf numFmtId="3" fontId="2" fillId="0" borderId="1" xfId="0" applyNumberFormat="1" applyFont="1" applyBorder="1"/>
    <xf numFmtId="49" fontId="3" fillId="0" borderId="1" xfId="0" applyNumberFormat="1" applyFont="1" applyBorder="1"/>
    <xf numFmtId="3" fontId="3" fillId="0" borderId="1" xfId="0" applyNumberFormat="1" applyFont="1" applyBorder="1"/>
    <xf numFmtId="0" fontId="0" fillId="0" borderId="0" xfId="0" applyAlignment="1">
      <alignment horizontal="right"/>
    </xf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Border="1"/>
    <xf numFmtId="3" fontId="3" fillId="3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>
      <alignment horizontal="right" vertical="center" wrapText="1"/>
    </xf>
    <xf numFmtId="49" fontId="3" fillId="4" borderId="1" xfId="0" applyNumberFormat="1" applyFont="1" applyFill="1" applyBorder="1"/>
    <xf numFmtId="0" fontId="3" fillId="0" borderId="0" xfId="0" applyFont="1" applyAlignment="1">
      <alignment horizontal="right"/>
    </xf>
    <xf numFmtId="3" fontId="3" fillId="0" borderId="0" xfId="0" applyNumberFormat="1" applyFont="1"/>
    <xf numFmtId="3" fontId="3" fillId="4" borderId="1" xfId="0" applyNumberFormat="1" applyFont="1" applyFill="1" applyBorder="1"/>
    <xf numFmtId="3" fontId="2" fillId="4" borderId="1" xfId="0" applyNumberFormat="1" applyFont="1" applyFill="1" applyBorder="1"/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/>
    <xf numFmtId="3" fontId="0" fillId="0" borderId="0" xfId="0" applyNumberFormat="1"/>
    <xf numFmtId="3" fontId="2" fillId="4" borderId="1" xfId="0" applyNumberFormat="1" applyFont="1" applyFill="1" applyBorder="1" applyAlignment="1">
      <alignment horizontal="right" vertical="center" wrapText="1"/>
    </xf>
    <xf numFmtId="3" fontId="2" fillId="5" borderId="1" xfId="0" applyNumberFormat="1" applyFont="1" applyFill="1" applyBorder="1"/>
    <xf numFmtId="49" fontId="4" fillId="0" borderId="1" xfId="0" applyNumberFormat="1" applyFont="1" applyBorder="1"/>
    <xf numFmtId="3" fontId="3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/>
    <xf numFmtId="49" fontId="2" fillId="4" borderId="1" xfId="0" applyNumberFormat="1" applyFont="1" applyFill="1" applyBorder="1"/>
    <xf numFmtId="3" fontId="11" fillId="0" borderId="1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2">
    <cellStyle name="Normál" xfId="0" builtinId="0"/>
    <cellStyle name="Normál_Beruh.felú-átadott-átvet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2"/>
  <sheetViews>
    <sheetView tabSelected="1" zoomScaleNormal="100" zoomScaleSheetLayoutView="100" workbookViewId="0">
      <pane ySplit="5" topLeftCell="A6" activePane="bottomLeft" state="frozen"/>
      <selection pane="bottomLeft" activeCell="E102" sqref="E102"/>
    </sheetView>
  </sheetViews>
  <sheetFormatPr defaultRowHeight="12.75" x14ac:dyDescent="0.2"/>
  <cols>
    <col min="1" max="1" width="83.140625" customWidth="1"/>
    <col min="4" max="4" width="10.140625" bestFit="1" customWidth="1"/>
  </cols>
  <sheetData>
    <row r="1" spans="1:5" ht="11.25" customHeight="1" x14ac:dyDescent="0.2">
      <c r="D1" s="17" t="s">
        <v>19</v>
      </c>
    </row>
    <row r="2" spans="1:5" ht="12" customHeight="1" x14ac:dyDescent="0.2">
      <c r="A2" s="32" t="s">
        <v>66</v>
      </c>
      <c r="B2" s="32"/>
      <c r="C2" s="32"/>
      <c r="D2" s="32"/>
    </row>
    <row r="3" spans="1:5" x14ac:dyDescent="0.2">
      <c r="D3" s="6" t="s">
        <v>4</v>
      </c>
    </row>
    <row r="4" spans="1:5" ht="24.75" customHeight="1" x14ac:dyDescent="0.2">
      <c r="A4" s="33" t="s">
        <v>0</v>
      </c>
      <c r="B4" s="31" t="s">
        <v>65</v>
      </c>
      <c r="C4" s="31"/>
      <c r="D4" s="31"/>
    </row>
    <row r="5" spans="1:5" ht="45.75" customHeight="1" x14ac:dyDescent="0.2">
      <c r="A5" s="34"/>
      <c r="B5" s="21" t="s">
        <v>2</v>
      </c>
      <c r="C5" s="21" t="s">
        <v>3</v>
      </c>
      <c r="D5" s="21" t="s">
        <v>64</v>
      </c>
    </row>
    <row r="6" spans="1:5" ht="15" customHeight="1" x14ac:dyDescent="0.2">
      <c r="A6" s="7" t="s">
        <v>8</v>
      </c>
      <c r="B6" s="9">
        <f>B8+B20+B23+B28+B31+B59+B62+B68+B75+B78+B90+B94+B113+B116+B119+B122</f>
        <v>6292346</v>
      </c>
      <c r="C6" s="9">
        <f>C8+C20+C23+C28+C31+C59+C62+C68+C75+C78+C90+C94+C113+C116+C119+C122</f>
        <v>770744</v>
      </c>
      <c r="D6" s="9">
        <f>D8+D20+D23+D28+D31+D59+D62+D68+D75+D78+D90+D94+D113+D116+D119+D122</f>
        <v>7063090</v>
      </c>
    </row>
    <row r="7" spans="1:5" ht="12.75" customHeight="1" x14ac:dyDescent="0.2">
      <c r="A7" s="10"/>
      <c r="B7" s="11"/>
      <c r="C7" s="11"/>
      <c r="D7" s="11"/>
    </row>
    <row r="8" spans="1:5" ht="12.75" customHeight="1" x14ac:dyDescent="0.2">
      <c r="A8" s="2" t="s">
        <v>20</v>
      </c>
      <c r="B8" s="14">
        <f>SUM(B9:B19)</f>
        <v>1926169</v>
      </c>
      <c r="C8" s="14">
        <f>SUM(C9:C19)</f>
        <v>460744</v>
      </c>
      <c r="D8" s="14">
        <f>SUM(D9:D19)</f>
        <v>2386913</v>
      </c>
    </row>
    <row r="9" spans="1:5" ht="12.75" customHeight="1" x14ac:dyDescent="0.2">
      <c r="A9" s="4" t="s">
        <v>22</v>
      </c>
      <c r="B9" s="13"/>
      <c r="C9" s="13"/>
      <c r="D9" s="13">
        <f t="shared" ref="D9:D18" si="0">SUM(B9:C9)</f>
        <v>0</v>
      </c>
    </row>
    <row r="10" spans="1:5" ht="12.75" customHeight="1" x14ac:dyDescent="0.2">
      <c r="A10" s="4" t="s">
        <v>23</v>
      </c>
      <c r="B10" s="13">
        <v>471748</v>
      </c>
      <c r="C10" s="13"/>
      <c r="D10" s="13">
        <f t="shared" si="0"/>
        <v>471748</v>
      </c>
    </row>
    <row r="11" spans="1:5" ht="12.75" customHeight="1" x14ac:dyDescent="0.2">
      <c r="A11" s="19" t="s">
        <v>37</v>
      </c>
      <c r="B11" s="15">
        <v>471452</v>
      </c>
      <c r="C11" s="15"/>
      <c r="D11" s="13">
        <f t="shared" si="0"/>
        <v>471452</v>
      </c>
    </row>
    <row r="12" spans="1:5" ht="12.75" customHeight="1" x14ac:dyDescent="0.2">
      <c r="A12" s="19" t="s">
        <v>38</v>
      </c>
      <c r="B12" s="28">
        <f>172620-124377</f>
        <v>48243</v>
      </c>
      <c r="C12" s="15"/>
      <c r="D12" s="19">
        <f>SUM(B12:C12)</f>
        <v>48243</v>
      </c>
      <c r="E12" s="18">
        <f>SUM(D11:D12)</f>
        <v>519695</v>
      </c>
    </row>
    <row r="13" spans="1:5" ht="12.75" customHeight="1" x14ac:dyDescent="0.2">
      <c r="A13" s="19" t="s">
        <v>39</v>
      </c>
      <c r="B13" s="15">
        <v>180877</v>
      </c>
      <c r="C13" s="15"/>
      <c r="D13" s="19">
        <f t="shared" si="0"/>
        <v>180877</v>
      </c>
    </row>
    <row r="14" spans="1:5" ht="12.75" customHeight="1" x14ac:dyDescent="0.2">
      <c r="A14" s="19" t="s">
        <v>43</v>
      </c>
      <c r="B14" s="15">
        <v>155000</v>
      </c>
      <c r="C14" s="15"/>
      <c r="D14" s="19">
        <f t="shared" si="0"/>
        <v>155000</v>
      </c>
    </row>
    <row r="15" spans="1:5" ht="12.75" customHeight="1" x14ac:dyDescent="0.2">
      <c r="A15" s="19" t="s">
        <v>122</v>
      </c>
      <c r="B15" s="15"/>
      <c r="C15" s="15">
        <v>250711</v>
      </c>
      <c r="D15" s="19">
        <f t="shared" si="0"/>
        <v>250711</v>
      </c>
    </row>
    <row r="16" spans="1:5" ht="12.75" customHeight="1" x14ac:dyDescent="0.2">
      <c r="A16" s="4" t="s">
        <v>123</v>
      </c>
      <c r="B16" s="15"/>
      <c r="C16" s="15">
        <v>210033</v>
      </c>
      <c r="D16" s="19">
        <f t="shared" si="0"/>
        <v>210033</v>
      </c>
    </row>
    <row r="17" spans="1:4" ht="12.75" customHeight="1" x14ac:dyDescent="0.2">
      <c r="A17" s="4" t="s">
        <v>124</v>
      </c>
      <c r="B17" s="15">
        <v>551444</v>
      </c>
      <c r="C17" s="15"/>
      <c r="D17" s="19">
        <f t="shared" si="0"/>
        <v>551444</v>
      </c>
    </row>
    <row r="18" spans="1:4" ht="12.75" customHeight="1" x14ac:dyDescent="0.2">
      <c r="A18" s="4" t="s">
        <v>125</v>
      </c>
      <c r="B18" s="15">
        <v>47405</v>
      </c>
      <c r="C18" s="15"/>
      <c r="D18" s="19">
        <f t="shared" si="0"/>
        <v>47405</v>
      </c>
    </row>
    <row r="19" spans="1:4" ht="12.75" customHeight="1" x14ac:dyDescent="0.2">
      <c r="A19" s="4"/>
      <c r="B19" s="15"/>
      <c r="C19" s="15"/>
      <c r="D19" s="19"/>
    </row>
    <row r="20" spans="1:4" ht="12.75" customHeight="1" x14ac:dyDescent="0.2">
      <c r="A20" s="3" t="s">
        <v>25</v>
      </c>
      <c r="B20" s="25">
        <f t="shared" ref="B20:D20" si="1">SUM(B21:B21)</f>
        <v>1500</v>
      </c>
      <c r="C20" s="25">
        <f t="shared" si="1"/>
        <v>0</v>
      </c>
      <c r="D20" s="25">
        <f t="shared" si="1"/>
        <v>1500</v>
      </c>
    </row>
    <row r="21" spans="1:4" ht="12.75" customHeight="1" x14ac:dyDescent="0.2">
      <c r="A21" s="4" t="s">
        <v>18</v>
      </c>
      <c r="B21" s="13">
        <v>1500</v>
      </c>
      <c r="C21" s="13"/>
      <c r="D21" s="5">
        <f>SUM(B21:C21)</f>
        <v>1500</v>
      </c>
    </row>
    <row r="22" spans="1:4" ht="12.75" customHeight="1" x14ac:dyDescent="0.2">
      <c r="A22" s="5"/>
      <c r="B22" s="15"/>
      <c r="C22" s="15"/>
      <c r="D22" s="15"/>
    </row>
    <row r="23" spans="1:4" ht="12.75" customHeight="1" x14ac:dyDescent="0.2">
      <c r="A23" s="3" t="s">
        <v>58</v>
      </c>
      <c r="B23" s="3">
        <f>SUM(B24:B26)</f>
        <v>124000</v>
      </c>
      <c r="C23" s="3">
        <f>SUM(C24:C26)</f>
        <v>0</v>
      </c>
      <c r="D23" s="3">
        <f>SUM(D24:D26)</f>
        <v>124000</v>
      </c>
    </row>
    <row r="24" spans="1:4" ht="12.75" customHeight="1" x14ac:dyDescent="0.2">
      <c r="A24" s="5" t="s">
        <v>52</v>
      </c>
      <c r="B24" s="19">
        <v>112000</v>
      </c>
      <c r="C24" s="19"/>
      <c r="D24" s="5">
        <f>SUM(B24:C24)</f>
        <v>112000</v>
      </c>
    </row>
    <row r="25" spans="1:4" ht="12.75" customHeight="1" x14ac:dyDescent="0.2">
      <c r="A25" s="5" t="s">
        <v>53</v>
      </c>
      <c r="B25" s="19">
        <v>7000</v>
      </c>
      <c r="C25" s="19"/>
      <c r="D25" s="19">
        <f>SUM(B25:C25)</f>
        <v>7000</v>
      </c>
    </row>
    <row r="26" spans="1:4" ht="12.75" customHeight="1" x14ac:dyDescent="0.2">
      <c r="A26" s="5" t="s">
        <v>54</v>
      </c>
      <c r="B26" s="19">
        <v>5000</v>
      </c>
      <c r="C26" s="19"/>
      <c r="D26" s="19">
        <f>SUM(B26:C26)</f>
        <v>5000</v>
      </c>
    </row>
    <row r="27" spans="1:4" ht="12.75" customHeight="1" x14ac:dyDescent="0.2">
      <c r="A27" s="5"/>
      <c r="B27" s="15"/>
      <c r="C27" s="15"/>
      <c r="D27" s="15"/>
    </row>
    <row r="28" spans="1:4" ht="12.75" customHeight="1" x14ac:dyDescent="0.2">
      <c r="A28" s="2" t="s">
        <v>7</v>
      </c>
      <c r="B28" s="3">
        <f>SUM(B29)</f>
        <v>1792870</v>
      </c>
      <c r="C28" s="3">
        <f t="shared" ref="C28:D28" si="2">SUM(C29)</f>
        <v>0</v>
      </c>
      <c r="D28" s="3">
        <f t="shared" si="2"/>
        <v>1792870</v>
      </c>
    </row>
    <row r="29" spans="1:4" ht="12.75" customHeight="1" x14ac:dyDescent="0.2">
      <c r="A29" s="4" t="s">
        <v>62</v>
      </c>
      <c r="B29" s="5">
        <v>1792870</v>
      </c>
      <c r="C29" s="5"/>
      <c r="D29" s="5">
        <f>SUM(B29:C29)</f>
        <v>1792870</v>
      </c>
    </row>
    <row r="30" spans="1:4" ht="12.75" customHeight="1" x14ac:dyDescent="0.2">
      <c r="A30" s="5"/>
      <c r="B30" s="15"/>
      <c r="C30" s="15"/>
      <c r="D30" s="15"/>
    </row>
    <row r="31" spans="1:4" ht="12.75" customHeight="1" x14ac:dyDescent="0.2">
      <c r="A31" s="2" t="s">
        <v>5</v>
      </c>
      <c r="B31" s="20">
        <f>SUM(B32:B61)</f>
        <v>2159720</v>
      </c>
      <c r="C31" s="20">
        <f>SUM(C32:C61)</f>
        <v>0</v>
      </c>
      <c r="D31" s="20">
        <f>SUM(D32:D61)</f>
        <v>2159720</v>
      </c>
    </row>
    <row r="32" spans="1:4" ht="12.75" customHeight="1" x14ac:dyDescent="0.2">
      <c r="A32" s="27" t="s">
        <v>45</v>
      </c>
      <c r="B32" s="20"/>
      <c r="C32" s="20"/>
      <c r="D32" s="20"/>
    </row>
    <row r="33" spans="1:4" ht="12.75" customHeight="1" x14ac:dyDescent="0.2">
      <c r="A33" s="4" t="s">
        <v>69</v>
      </c>
      <c r="B33" s="19">
        <v>95000</v>
      </c>
      <c r="C33" s="19"/>
      <c r="D33" s="15">
        <f t="shared" ref="D33:D47" si="3">SUM(B33:C33)</f>
        <v>95000</v>
      </c>
    </row>
    <row r="34" spans="1:4" ht="12.75" customHeight="1" x14ac:dyDescent="0.2">
      <c r="A34" s="4" t="s">
        <v>70</v>
      </c>
      <c r="B34" s="19">
        <v>50000</v>
      </c>
      <c r="C34" s="19"/>
      <c r="D34" s="15">
        <f t="shared" si="3"/>
        <v>50000</v>
      </c>
    </row>
    <row r="35" spans="1:4" ht="12.75" customHeight="1" x14ac:dyDescent="0.2">
      <c r="A35" s="4" t="s">
        <v>71</v>
      </c>
      <c r="B35" s="19">
        <v>85000</v>
      </c>
      <c r="C35" s="19"/>
      <c r="D35" s="15">
        <f t="shared" si="3"/>
        <v>85000</v>
      </c>
    </row>
    <row r="36" spans="1:4" ht="12.75" customHeight="1" x14ac:dyDescent="0.2">
      <c r="A36" s="4" t="s">
        <v>72</v>
      </c>
      <c r="B36" s="19">
        <v>28000</v>
      </c>
      <c r="C36" s="19"/>
      <c r="D36" s="15">
        <f t="shared" si="3"/>
        <v>28000</v>
      </c>
    </row>
    <row r="37" spans="1:4" ht="12.75" customHeight="1" x14ac:dyDescent="0.2">
      <c r="A37" s="4" t="s">
        <v>73</v>
      </c>
      <c r="B37" s="19">
        <v>425000</v>
      </c>
      <c r="C37" s="19"/>
      <c r="D37" s="15">
        <f t="shared" si="3"/>
        <v>425000</v>
      </c>
    </row>
    <row r="38" spans="1:4" ht="12.75" customHeight="1" x14ac:dyDescent="0.2">
      <c r="A38" s="4" t="s">
        <v>74</v>
      </c>
      <c r="B38" s="19">
        <v>130000</v>
      </c>
      <c r="C38" s="19"/>
      <c r="D38" s="15">
        <f t="shared" si="3"/>
        <v>130000</v>
      </c>
    </row>
    <row r="39" spans="1:4" ht="12.75" customHeight="1" x14ac:dyDescent="0.2">
      <c r="A39" s="4" t="s">
        <v>75</v>
      </c>
      <c r="B39" s="19">
        <v>285000</v>
      </c>
      <c r="C39" s="19"/>
      <c r="D39" s="15">
        <f t="shared" si="3"/>
        <v>285000</v>
      </c>
    </row>
    <row r="40" spans="1:4" ht="12.75" customHeight="1" x14ac:dyDescent="0.2">
      <c r="A40" s="4" t="s">
        <v>76</v>
      </c>
      <c r="B40" s="19">
        <v>280000</v>
      </c>
      <c r="C40" s="19"/>
      <c r="D40" s="15">
        <f t="shared" si="3"/>
        <v>280000</v>
      </c>
    </row>
    <row r="41" spans="1:4" ht="12.75" customHeight="1" x14ac:dyDescent="0.2">
      <c r="A41" s="4" t="s">
        <v>77</v>
      </c>
      <c r="B41" s="19">
        <v>15000</v>
      </c>
      <c r="C41" s="19"/>
      <c r="D41" s="15">
        <f t="shared" si="3"/>
        <v>15000</v>
      </c>
    </row>
    <row r="42" spans="1:4" ht="12.75" customHeight="1" x14ac:dyDescent="0.2">
      <c r="A42" s="4" t="s">
        <v>78</v>
      </c>
      <c r="B42" s="19">
        <v>35000</v>
      </c>
      <c r="C42" s="19"/>
      <c r="D42" s="15">
        <f t="shared" si="3"/>
        <v>35000</v>
      </c>
    </row>
    <row r="43" spans="1:4" ht="12.75" customHeight="1" x14ac:dyDescent="0.2">
      <c r="A43" s="4" t="s">
        <v>79</v>
      </c>
      <c r="B43" s="19">
        <v>89000</v>
      </c>
      <c r="C43" s="19"/>
      <c r="D43" s="15">
        <f t="shared" si="3"/>
        <v>89000</v>
      </c>
    </row>
    <row r="44" spans="1:4" ht="12.75" customHeight="1" x14ac:dyDescent="0.2">
      <c r="A44" s="4" t="s">
        <v>80</v>
      </c>
      <c r="B44" s="19">
        <v>45000</v>
      </c>
      <c r="C44" s="19"/>
      <c r="D44" s="15">
        <f t="shared" si="3"/>
        <v>45000</v>
      </c>
    </row>
    <row r="45" spans="1:4" ht="12.75" customHeight="1" x14ac:dyDescent="0.2">
      <c r="A45" s="4" t="s">
        <v>81</v>
      </c>
      <c r="B45" s="19">
        <v>12000</v>
      </c>
      <c r="C45" s="19"/>
      <c r="D45" s="15">
        <f t="shared" si="3"/>
        <v>12000</v>
      </c>
    </row>
    <row r="46" spans="1:4" ht="12.75" customHeight="1" x14ac:dyDescent="0.2">
      <c r="A46" s="4" t="s">
        <v>82</v>
      </c>
      <c r="B46" s="19">
        <v>42000</v>
      </c>
      <c r="C46" s="19"/>
      <c r="D46" s="15">
        <f t="shared" si="3"/>
        <v>42000</v>
      </c>
    </row>
    <row r="47" spans="1:4" ht="12.75" customHeight="1" x14ac:dyDescent="0.2">
      <c r="A47" s="4" t="s">
        <v>83</v>
      </c>
      <c r="B47" s="19">
        <v>14000</v>
      </c>
      <c r="C47" s="19"/>
      <c r="D47" s="15">
        <f t="shared" si="3"/>
        <v>14000</v>
      </c>
    </row>
    <row r="48" spans="1:4" ht="12.75" customHeight="1" x14ac:dyDescent="0.2">
      <c r="A48" s="5" t="s">
        <v>55</v>
      </c>
      <c r="B48" s="19">
        <v>15000</v>
      </c>
      <c r="C48" s="19"/>
      <c r="D48" s="19">
        <f>SUM(B48:C48)</f>
        <v>15000</v>
      </c>
    </row>
    <row r="49" spans="1:4" ht="12.75" customHeight="1" x14ac:dyDescent="0.2">
      <c r="A49" s="4"/>
      <c r="B49" s="20"/>
      <c r="C49" s="20"/>
      <c r="D49" s="20"/>
    </row>
    <row r="50" spans="1:4" ht="12.75" customHeight="1" x14ac:dyDescent="0.2">
      <c r="A50" s="23" t="s">
        <v>24</v>
      </c>
      <c r="B50" s="15"/>
      <c r="C50" s="15"/>
      <c r="D50" s="15"/>
    </row>
    <row r="51" spans="1:4" ht="12.75" customHeight="1" x14ac:dyDescent="0.2">
      <c r="A51" s="5" t="s">
        <v>32</v>
      </c>
      <c r="B51" s="15">
        <v>2000</v>
      </c>
      <c r="C51" s="15"/>
      <c r="D51" s="15">
        <f>SUM(B51:C51)</f>
        <v>2000</v>
      </c>
    </row>
    <row r="52" spans="1:4" ht="12.75" customHeight="1" x14ac:dyDescent="0.2">
      <c r="A52" s="4" t="s">
        <v>84</v>
      </c>
      <c r="B52" s="19">
        <v>44000</v>
      </c>
      <c r="C52" s="19"/>
      <c r="D52" s="15">
        <f t="shared" ref="D52:D57" si="4">SUM(B52:C52)</f>
        <v>44000</v>
      </c>
    </row>
    <row r="53" spans="1:4" ht="12.75" customHeight="1" x14ac:dyDescent="0.2">
      <c r="A53" s="4" t="s">
        <v>85</v>
      </c>
      <c r="B53" s="19">
        <v>98000</v>
      </c>
      <c r="C53" s="19"/>
      <c r="D53" s="15">
        <f t="shared" si="4"/>
        <v>98000</v>
      </c>
    </row>
    <row r="54" spans="1:4" ht="12.75" customHeight="1" x14ac:dyDescent="0.2">
      <c r="A54" s="4" t="s">
        <v>86</v>
      </c>
      <c r="B54" s="19">
        <v>165000</v>
      </c>
      <c r="C54" s="19"/>
      <c r="D54" s="15">
        <f t="shared" si="4"/>
        <v>165000</v>
      </c>
    </row>
    <row r="55" spans="1:4" ht="12.75" customHeight="1" x14ac:dyDescent="0.2">
      <c r="A55" s="4" t="s">
        <v>87</v>
      </c>
      <c r="B55" s="19">
        <v>72000</v>
      </c>
      <c r="C55" s="19"/>
      <c r="D55" s="15">
        <f t="shared" si="4"/>
        <v>72000</v>
      </c>
    </row>
    <row r="56" spans="1:4" ht="12.75" customHeight="1" x14ac:dyDescent="0.2">
      <c r="A56" s="4" t="s">
        <v>88</v>
      </c>
      <c r="B56" s="19">
        <v>63000</v>
      </c>
      <c r="C56" s="19"/>
      <c r="D56" s="15">
        <f t="shared" si="4"/>
        <v>63000</v>
      </c>
    </row>
    <row r="57" spans="1:4" ht="12.75" customHeight="1" x14ac:dyDescent="0.2">
      <c r="A57" s="29" t="s">
        <v>89</v>
      </c>
      <c r="B57" s="19">
        <v>25000</v>
      </c>
      <c r="C57" s="19"/>
      <c r="D57" s="15">
        <f t="shared" si="4"/>
        <v>25000</v>
      </c>
    </row>
    <row r="58" spans="1:4" ht="12.75" customHeight="1" x14ac:dyDescent="0.2">
      <c r="A58" s="29"/>
      <c r="B58" s="19"/>
      <c r="C58" s="19"/>
      <c r="D58" s="15"/>
    </row>
    <row r="59" spans="1:4" ht="12.75" customHeight="1" x14ac:dyDescent="0.2">
      <c r="A59" s="2" t="s">
        <v>100</v>
      </c>
      <c r="B59" s="20">
        <f>+B60</f>
        <v>22860</v>
      </c>
      <c r="C59" s="20">
        <f t="shared" ref="C59:D59" si="5">+C60</f>
        <v>0</v>
      </c>
      <c r="D59" s="20">
        <f t="shared" si="5"/>
        <v>22860</v>
      </c>
    </row>
    <row r="60" spans="1:4" ht="12.75" customHeight="1" x14ac:dyDescent="0.2">
      <c r="A60" s="29" t="s">
        <v>101</v>
      </c>
      <c r="B60" s="19">
        <v>22860</v>
      </c>
      <c r="C60" s="19"/>
      <c r="D60" s="15">
        <f t="shared" ref="D60" si="6">SUM(B60:C60)</f>
        <v>22860</v>
      </c>
    </row>
    <row r="61" spans="1:4" ht="12.75" customHeight="1" x14ac:dyDescent="0.2">
      <c r="A61" s="5"/>
      <c r="B61" s="15"/>
      <c r="C61" s="15"/>
      <c r="D61" s="15"/>
    </row>
    <row r="62" spans="1:4" ht="12.75" customHeight="1" x14ac:dyDescent="0.2">
      <c r="A62" s="3" t="s">
        <v>48</v>
      </c>
      <c r="B62" s="25">
        <f>SUM(B63:B66)</f>
        <v>63000</v>
      </c>
      <c r="C62" s="25">
        <f>SUM(C63:C66)</f>
        <v>0</v>
      </c>
      <c r="D62" s="25">
        <f>SUM(D63:D66)</f>
        <v>63000</v>
      </c>
    </row>
    <row r="63" spans="1:4" ht="12.75" customHeight="1" x14ac:dyDescent="0.2">
      <c r="A63" s="5" t="s">
        <v>46</v>
      </c>
      <c r="B63" s="15">
        <v>9500</v>
      </c>
      <c r="C63" s="15"/>
      <c r="D63" s="15">
        <f t="shared" ref="D63:D66" si="7">SUM(B63:C63)</f>
        <v>9500</v>
      </c>
    </row>
    <row r="64" spans="1:4" ht="12.75" customHeight="1" x14ac:dyDescent="0.2">
      <c r="A64" s="5" t="s">
        <v>90</v>
      </c>
      <c r="B64" s="15">
        <v>35000</v>
      </c>
      <c r="C64" s="15"/>
      <c r="D64" s="15">
        <f t="shared" si="7"/>
        <v>35000</v>
      </c>
    </row>
    <row r="65" spans="1:4" ht="12.75" customHeight="1" x14ac:dyDescent="0.2">
      <c r="A65" s="5" t="s">
        <v>61</v>
      </c>
      <c r="B65" s="15">
        <v>3500</v>
      </c>
      <c r="C65" s="15"/>
      <c r="D65" s="15">
        <f t="shared" si="7"/>
        <v>3500</v>
      </c>
    </row>
    <row r="66" spans="1:4" ht="12.75" customHeight="1" x14ac:dyDescent="0.2">
      <c r="A66" s="5" t="s">
        <v>47</v>
      </c>
      <c r="B66" s="15">
        <v>15000</v>
      </c>
      <c r="C66" s="15"/>
      <c r="D66" s="15">
        <f t="shared" si="7"/>
        <v>15000</v>
      </c>
    </row>
    <row r="67" spans="1:4" ht="12.75" customHeight="1" x14ac:dyDescent="0.2">
      <c r="A67" s="5"/>
      <c r="B67" s="15"/>
      <c r="C67" s="15"/>
      <c r="D67" s="15"/>
    </row>
    <row r="68" spans="1:4" ht="12.75" customHeight="1" x14ac:dyDescent="0.2">
      <c r="A68" s="2" t="s">
        <v>6</v>
      </c>
      <c r="B68" s="3">
        <f>SUM(B69:B73)</f>
        <v>40500</v>
      </c>
      <c r="C68" s="3">
        <f>SUM(C69:C73)</f>
        <v>0</v>
      </c>
      <c r="D68" s="3">
        <f>SUM(D69:D73)</f>
        <v>40500</v>
      </c>
    </row>
    <row r="69" spans="1:4" ht="12.75" customHeight="1" x14ac:dyDescent="0.2">
      <c r="A69" s="4" t="s">
        <v>33</v>
      </c>
      <c r="B69" s="19">
        <v>2000</v>
      </c>
      <c r="C69" s="19"/>
      <c r="D69" s="19">
        <f t="shared" ref="D69:D73" si="8">SUM(B69:C69)</f>
        <v>2000</v>
      </c>
    </row>
    <row r="70" spans="1:4" ht="12.75" customHeight="1" x14ac:dyDescent="0.2">
      <c r="A70" s="4" t="s">
        <v>34</v>
      </c>
      <c r="B70" s="19">
        <v>2000</v>
      </c>
      <c r="C70" s="19"/>
      <c r="D70" s="19">
        <f t="shared" si="8"/>
        <v>2000</v>
      </c>
    </row>
    <row r="71" spans="1:4" ht="12.75" customHeight="1" x14ac:dyDescent="0.2">
      <c r="A71" s="4" t="s">
        <v>49</v>
      </c>
      <c r="B71" s="19">
        <v>6500</v>
      </c>
      <c r="C71" s="19"/>
      <c r="D71" s="19">
        <f t="shared" si="8"/>
        <v>6500</v>
      </c>
    </row>
    <row r="72" spans="1:4" ht="12.75" customHeight="1" x14ac:dyDescent="0.2">
      <c r="A72" s="4" t="s">
        <v>91</v>
      </c>
      <c r="B72" s="19">
        <v>20000</v>
      </c>
      <c r="C72" s="19"/>
      <c r="D72" s="19">
        <f t="shared" si="8"/>
        <v>20000</v>
      </c>
    </row>
    <row r="73" spans="1:4" ht="12.75" customHeight="1" x14ac:dyDescent="0.2">
      <c r="A73" s="4" t="s">
        <v>35</v>
      </c>
      <c r="B73" s="19">
        <v>10000</v>
      </c>
      <c r="C73" s="19"/>
      <c r="D73" s="19">
        <f t="shared" si="8"/>
        <v>10000</v>
      </c>
    </row>
    <row r="74" spans="1:4" ht="12.75" customHeight="1" x14ac:dyDescent="0.2">
      <c r="A74" s="4"/>
      <c r="B74" s="19"/>
      <c r="C74" s="19"/>
      <c r="D74" s="19"/>
    </row>
    <row r="75" spans="1:4" ht="12.75" customHeight="1" x14ac:dyDescent="0.2">
      <c r="A75" s="2" t="s">
        <v>63</v>
      </c>
      <c r="B75" s="20">
        <f>SUM(B76:B76)</f>
        <v>1270</v>
      </c>
      <c r="C75" s="20">
        <f>SUM(C76:C76)</f>
        <v>0</v>
      </c>
      <c r="D75" s="20">
        <f>SUM(D76:D76)</f>
        <v>1270</v>
      </c>
    </row>
    <row r="76" spans="1:4" ht="12.75" customHeight="1" x14ac:dyDescent="0.2">
      <c r="A76" s="4" t="s">
        <v>99</v>
      </c>
      <c r="B76" s="19">
        <v>1270</v>
      </c>
      <c r="C76" s="19"/>
      <c r="D76" s="19">
        <f t="shared" ref="D76" si="9">SUM(B76:C76)</f>
        <v>1270</v>
      </c>
    </row>
    <row r="77" spans="1:4" ht="12.75" customHeight="1" x14ac:dyDescent="0.2">
      <c r="A77" s="4"/>
      <c r="B77" s="19"/>
      <c r="C77" s="19"/>
      <c r="D77" s="19"/>
    </row>
    <row r="78" spans="1:4" ht="12.75" customHeight="1" x14ac:dyDescent="0.2">
      <c r="A78" s="3" t="s">
        <v>16</v>
      </c>
      <c r="B78" s="20">
        <f>SUM(B79:B88)</f>
        <v>140620</v>
      </c>
      <c r="C78" s="20">
        <f>SUM(C79:C88)</f>
        <v>5000</v>
      </c>
      <c r="D78" s="20">
        <f>SUM(D79:D88)</f>
        <v>145620</v>
      </c>
    </row>
    <row r="79" spans="1:4" ht="12.75" customHeight="1" x14ac:dyDescent="0.2">
      <c r="A79" s="5" t="s">
        <v>41</v>
      </c>
      <c r="B79" s="19">
        <v>30000</v>
      </c>
      <c r="C79" s="19"/>
      <c r="D79" s="19">
        <f>SUM(B79:C79)</f>
        <v>30000</v>
      </c>
    </row>
    <row r="80" spans="1:4" ht="12.75" customHeight="1" x14ac:dyDescent="0.2">
      <c r="A80" s="5" t="s">
        <v>50</v>
      </c>
      <c r="B80" s="19">
        <v>120</v>
      </c>
      <c r="C80" s="19"/>
      <c r="D80" s="19">
        <f t="shared" ref="D80:D84" si="10">SUM(B80:C80)</f>
        <v>120</v>
      </c>
    </row>
    <row r="81" spans="1:5" ht="12.75" customHeight="1" x14ac:dyDescent="0.2">
      <c r="A81" s="5" t="s">
        <v>51</v>
      </c>
      <c r="B81" s="19">
        <v>8000</v>
      </c>
      <c r="C81" s="19"/>
      <c r="D81" s="19">
        <f t="shared" si="10"/>
        <v>8000</v>
      </c>
    </row>
    <row r="82" spans="1:5" ht="12.75" customHeight="1" x14ac:dyDescent="0.2">
      <c r="A82" s="5" t="s">
        <v>56</v>
      </c>
      <c r="B82" s="19">
        <v>5000</v>
      </c>
      <c r="C82" s="19"/>
      <c r="D82" s="19">
        <f t="shared" si="10"/>
        <v>5000</v>
      </c>
    </row>
    <row r="83" spans="1:5" ht="12.75" customHeight="1" x14ac:dyDescent="0.2">
      <c r="A83" s="5" t="s">
        <v>57</v>
      </c>
      <c r="B83" s="19">
        <v>6000</v>
      </c>
      <c r="C83" s="19"/>
      <c r="D83" s="19">
        <f t="shared" si="10"/>
        <v>6000</v>
      </c>
    </row>
    <row r="84" spans="1:5" ht="12.75" customHeight="1" x14ac:dyDescent="0.2">
      <c r="A84" s="5" t="s">
        <v>92</v>
      </c>
      <c r="B84" s="19">
        <v>28000</v>
      </c>
      <c r="C84" s="19"/>
      <c r="D84" s="19">
        <f t="shared" si="10"/>
        <v>28000</v>
      </c>
    </row>
    <row r="85" spans="1:5" ht="12.75" customHeight="1" x14ac:dyDescent="0.2">
      <c r="A85" s="16" t="s">
        <v>31</v>
      </c>
      <c r="B85" s="15">
        <v>10000</v>
      </c>
      <c r="C85" s="15"/>
      <c r="D85" s="15">
        <f>SUM(B85:C85)</f>
        <v>10000</v>
      </c>
    </row>
    <row r="86" spans="1:5" ht="12.75" customHeight="1" x14ac:dyDescent="0.2">
      <c r="A86" s="16" t="s">
        <v>93</v>
      </c>
      <c r="B86" s="15">
        <v>500</v>
      </c>
      <c r="C86" s="15"/>
      <c r="D86" s="15">
        <f t="shared" ref="D86:D88" si="11">SUM(B86:C86)</f>
        <v>500</v>
      </c>
    </row>
    <row r="87" spans="1:5" ht="12.75" customHeight="1" x14ac:dyDescent="0.2">
      <c r="A87" s="16" t="s">
        <v>94</v>
      </c>
      <c r="B87" s="15"/>
      <c r="C87" s="15">
        <v>5000</v>
      </c>
      <c r="D87" s="15">
        <f t="shared" si="11"/>
        <v>5000</v>
      </c>
    </row>
    <row r="88" spans="1:5" ht="12.75" customHeight="1" x14ac:dyDescent="0.2">
      <c r="A88" s="16" t="s">
        <v>95</v>
      </c>
      <c r="B88" s="15">
        <v>53000</v>
      </c>
      <c r="C88" s="15"/>
      <c r="D88" s="15">
        <f t="shared" si="11"/>
        <v>53000</v>
      </c>
    </row>
    <row r="89" spans="1:5" ht="12.75" customHeight="1" x14ac:dyDescent="0.2">
      <c r="A89" s="16"/>
      <c r="B89" s="15"/>
      <c r="C89" s="15"/>
      <c r="D89" s="15"/>
    </row>
    <row r="90" spans="1:5" ht="12.75" customHeight="1" x14ac:dyDescent="0.2">
      <c r="A90" s="30" t="s">
        <v>104</v>
      </c>
      <c r="B90" s="25">
        <f>SUM(B91:B92)</f>
        <v>1225</v>
      </c>
      <c r="C90" s="25">
        <f t="shared" ref="C90:D90" si="12">SUM(C91:C92)</f>
        <v>0</v>
      </c>
      <c r="D90" s="25">
        <f t="shared" si="12"/>
        <v>1225</v>
      </c>
      <c r="E90" s="18">
        <f>+D90+D94+D113</f>
        <v>11837</v>
      </c>
    </row>
    <row r="91" spans="1:5" ht="12.75" customHeight="1" x14ac:dyDescent="0.2">
      <c r="A91" s="29" t="s">
        <v>108</v>
      </c>
      <c r="B91" s="15">
        <v>100</v>
      </c>
      <c r="C91" s="15"/>
      <c r="D91" s="15">
        <f t="shared" ref="D91:D114" si="13">SUM(B91:C91)</f>
        <v>100</v>
      </c>
    </row>
    <row r="92" spans="1:5" ht="12.75" customHeight="1" x14ac:dyDescent="0.2">
      <c r="A92" s="29" t="s">
        <v>121</v>
      </c>
      <c r="B92" s="15">
        <v>1125</v>
      </c>
      <c r="C92" s="15"/>
      <c r="D92" s="15">
        <f t="shared" si="13"/>
        <v>1125</v>
      </c>
    </row>
    <row r="93" spans="1:5" ht="12.75" customHeight="1" x14ac:dyDescent="0.2">
      <c r="A93" s="16"/>
      <c r="B93" s="15"/>
      <c r="C93" s="15"/>
      <c r="D93" s="15"/>
    </row>
    <row r="94" spans="1:5" ht="12.75" customHeight="1" x14ac:dyDescent="0.2">
      <c r="A94" s="30" t="s">
        <v>105</v>
      </c>
      <c r="B94" s="25">
        <f>SUM(B95:B111)</f>
        <v>10542</v>
      </c>
      <c r="C94" s="25">
        <f t="shared" ref="C94:D94" si="14">SUM(C95:C111)</f>
        <v>0</v>
      </c>
      <c r="D94" s="25">
        <f t="shared" si="14"/>
        <v>10542</v>
      </c>
    </row>
    <row r="95" spans="1:5" ht="12.75" customHeight="1" x14ac:dyDescent="0.2">
      <c r="A95" s="29" t="s">
        <v>109</v>
      </c>
      <c r="B95" s="5">
        <v>800</v>
      </c>
      <c r="C95" s="15"/>
      <c r="D95" s="15">
        <f t="shared" si="13"/>
        <v>800</v>
      </c>
    </row>
    <row r="96" spans="1:5" ht="12.75" customHeight="1" x14ac:dyDescent="0.2">
      <c r="A96" s="29" t="s">
        <v>110</v>
      </c>
      <c r="B96" s="5">
        <v>20</v>
      </c>
      <c r="C96" s="15"/>
      <c r="D96" s="15">
        <f t="shared" si="13"/>
        <v>20</v>
      </c>
    </row>
    <row r="97" spans="1:4" ht="12.75" customHeight="1" x14ac:dyDescent="0.2">
      <c r="A97" s="29" t="s">
        <v>111</v>
      </c>
      <c r="B97" s="5">
        <v>80</v>
      </c>
      <c r="C97" s="15"/>
      <c r="D97" s="15">
        <f t="shared" si="13"/>
        <v>80</v>
      </c>
    </row>
    <row r="98" spans="1:4" ht="12.75" customHeight="1" x14ac:dyDescent="0.2">
      <c r="A98" s="29" t="s">
        <v>112</v>
      </c>
      <c r="B98" s="5">
        <v>30</v>
      </c>
      <c r="C98" s="15"/>
      <c r="D98" s="15">
        <f t="shared" si="13"/>
        <v>30</v>
      </c>
    </row>
    <row r="99" spans="1:4" ht="12.75" customHeight="1" x14ac:dyDescent="0.2">
      <c r="A99" s="29" t="s">
        <v>113</v>
      </c>
      <c r="B99" s="5">
        <v>12</v>
      </c>
      <c r="C99" s="15"/>
      <c r="D99" s="15">
        <f t="shared" si="13"/>
        <v>12</v>
      </c>
    </row>
    <row r="100" spans="1:4" ht="12.75" customHeight="1" x14ac:dyDescent="0.2">
      <c r="A100" s="29" t="s">
        <v>114</v>
      </c>
      <c r="B100" s="5">
        <v>12</v>
      </c>
      <c r="C100" s="15"/>
      <c r="D100" s="15">
        <f t="shared" si="13"/>
        <v>12</v>
      </c>
    </row>
    <row r="101" spans="1:4" ht="12.75" customHeight="1" x14ac:dyDescent="0.2">
      <c r="A101" s="29" t="s">
        <v>115</v>
      </c>
      <c r="B101" s="5">
        <v>40</v>
      </c>
      <c r="C101" s="15"/>
      <c r="D101" s="15">
        <f t="shared" si="13"/>
        <v>40</v>
      </c>
    </row>
    <row r="102" spans="1:4" ht="12.75" customHeight="1" x14ac:dyDescent="0.2">
      <c r="A102" s="29" t="s">
        <v>116</v>
      </c>
      <c r="B102" s="5">
        <v>80</v>
      </c>
      <c r="C102" s="15"/>
      <c r="D102" s="15">
        <f t="shared" si="13"/>
        <v>80</v>
      </c>
    </row>
    <row r="103" spans="1:4" ht="12.75" customHeight="1" x14ac:dyDescent="0.2">
      <c r="A103" s="29" t="s">
        <v>117</v>
      </c>
      <c r="B103" s="5">
        <v>450</v>
      </c>
      <c r="C103" s="15"/>
      <c r="D103" s="15">
        <f t="shared" si="13"/>
        <v>450</v>
      </c>
    </row>
    <row r="104" spans="1:4" ht="12.75" customHeight="1" x14ac:dyDescent="0.2">
      <c r="A104" s="29" t="s">
        <v>117</v>
      </c>
      <c r="B104" s="5">
        <v>450</v>
      </c>
      <c r="C104" s="15"/>
      <c r="D104" s="15">
        <f t="shared" si="13"/>
        <v>450</v>
      </c>
    </row>
    <row r="105" spans="1:4" ht="12.75" customHeight="1" x14ac:dyDescent="0.2">
      <c r="A105" s="29" t="s">
        <v>113</v>
      </c>
      <c r="B105" s="5">
        <v>12</v>
      </c>
      <c r="C105" s="15"/>
      <c r="D105" s="15">
        <f t="shared" si="13"/>
        <v>12</v>
      </c>
    </row>
    <row r="106" spans="1:4" ht="12.75" customHeight="1" x14ac:dyDescent="0.2">
      <c r="A106" s="29" t="s">
        <v>118</v>
      </c>
      <c r="B106" s="5">
        <v>24</v>
      </c>
      <c r="C106" s="15"/>
      <c r="D106" s="15">
        <f t="shared" si="13"/>
        <v>24</v>
      </c>
    </row>
    <row r="107" spans="1:4" ht="12.75" customHeight="1" x14ac:dyDescent="0.2">
      <c r="A107" s="29" t="s">
        <v>114</v>
      </c>
      <c r="B107" s="5">
        <v>12</v>
      </c>
      <c r="C107" s="15"/>
      <c r="D107" s="15">
        <f t="shared" si="13"/>
        <v>12</v>
      </c>
    </row>
    <row r="108" spans="1:4" ht="12.75" customHeight="1" x14ac:dyDescent="0.2">
      <c r="A108" s="29" t="s">
        <v>115</v>
      </c>
      <c r="B108" s="5">
        <v>40</v>
      </c>
      <c r="C108" s="15"/>
      <c r="D108" s="15">
        <f t="shared" si="13"/>
        <v>40</v>
      </c>
    </row>
    <row r="109" spans="1:4" ht="12.75" customHeight="1" x14ac:dyDescent="0.2">
      <c r="A109" s="29" t="s">
        <v>116</v>
      </c>
      <c r="B109" s="5">
        <v>80</v>
      </c>
      <c r="C109" s="15"/>
      <c r="D109" s="15">
        <f t="shared" si="13"/>
        <v>80</v>
      </c>
    </row>
    <row r="110" spans="1:4" ht="12.75" customHeight="1" x14ac:dyDescent="0.2">
      <c r="A110" s="29" t="s">
        <v>119</v>
      </c>
      <c r="B110" s="5">
        <v>400</v>
      </c>
      <c r="C110" s="15"/>
      <c r="D110" s="15">
        <f t="shared" si="13"/>
        <v>400</v>
      </c>
    </row>
    <row r="111" spans="1:4" ht="12.75" customHeight="1" x14ac:dyDescent="0.2">
      <c r="A111" s="29" t="s">
        <v>120</v>
      </c>
      <c r="B111" s="5">
        <v>8000</v>
      </c>
      <c r="C111" s="15"/>
      <c r="D111" s="15">
        <f t="shared" si="13"/>
        <v>8000</v>
      </c>
    </row>
    <row r="112" spans="1:4" ht="12.75" customHeight="1" x14ac:dyDescent="0.2">
      <c r="A112" s="16"/>
      <c r="B112" s="15"/>
      <c r="C112" s="15"/>
      <c r="D112" s="15"/>
    </row>
    <row r="113" spans="1:5" ht="12.75" customHeight="1" x14ac:dyDescent="0.2">
      <c r="A113" s="30" t="s">
        <v>106</v>
      </c>
      <c r="B113" s="25">
        <f>+B114</f>
        <v>70</v>
      </c>
      <c r="C113" s="25">
        <f t="shared" ref="C113:D113" si="15">+C114</f>
        <v>0</v>
      </c>
      <c r="D113" s="25">
        <f t="shared" si="15"/>
        <v>70</v>
      </c>
    </row>
    <row r="114" spans="1:5" ht="12.75" customHeight="1" x14ac:dyDescent="0.2">
      <c r="A114" s="29" t="s">
        <v>107</v>
      </c>
      <c r="B114" s="15">
        <v>70</v>
      </c>
      <c r="C114" s="15"/>
      <c r="D114" s="15">
        <f t="shared" si="13"/>
        <v>70</v>
      </c>
    </row>
    <row r="115" spans="1:5" ht="12.75" customHeight="1" x14ac:dyDescent="0.2">
      <c r="A115" s="5"/>
      <c r="B115" s="19"/>
      <c r="C115" s="19"/>
      <c r="D115" s="19"/>
    </row>
    <row r="116" spans="1:5" ht="12.75" customHeight="1" x14ac:dyDescent="0.2">
      <c r="A116" s="3" t="s">
        <v>30</v>
      </c>
      <c r="B116" s="20">
        <f t="shared" ref="B116:D116" si="16">SUM(B117:B117)</f>
        <v>6000</v>
      </c>
      <c r="C116" s="20">
        <f t="shared" si="16"/>
        <v>0</v>
      </c>
      <c r="D116" s="20">
        <f t="shared" si="16"/>
        <v>6000</v>
      </c>
    </row>
    <row r="117" spans="1:5" ht="12.75" customHeight="1" x14ac:dyDescent="0.2">
      <c r="A117" s="5" t="s">
        <v>36</v>
      </c>
      <c r="B117" s="19">
        <v>6000</v>
      </c>
      <c r="C117" s="19"/>
      <c r="D117" s="19">
        <f>SUM(B117:C117)</f>
        <v>6000</v>
      </c>
    </row>
    <row r="118" spans="1:5" ht="12.75" customHeight="1" x14ac:dyDescent="0.2">
      <c r="A118" s="22"/>
      <c r="B118" s="15"/>
      <c r="C118" s="15"/>
      <c r="D118" s="19"/>
    </row>
    <row r="119" spans="1:5" ht="12.75" customHeight="1" x14ac:dyDescent="0.2">
      <c r="A119" s="2" t="s">
        <v>40</v>
      </c>
      <c r="B119" s="25">
        <f>SUM(B120:B120)</f>
        <v>2000</v>
      </c>
      <c r="C119" s="25">
        <f>SUM(C120:C120)</f>
        <v>0</v>
      </c>
      <c r="D119" s="25">
        <f>SUM(D120:D120)</f>
        <v>2000</v>
      </c>
    </row>
    <row r="120" spans="1:5" ht="12.75" customHeight="1" x14ac:dyDescent="0.2">
      <c r="A120" s="4" t="s">
        <v>42</v>
      </c>
      <c r="B120" s="15">
        <v>2000</v>
      </c>
      <c r="C120" s="15"/>
      <c r="D120" s="19">
        <f>SUM(B120:C120)</f>
        <v>2000</v>
      </c>
    </row>
    <row r="121" spans="1:5" x14ac:dyDescent="0.2">
      <c r="A121" s="4"/>
      <c r="B121" s="15"/>
      <c r="C121" s="15"/>
      <c r="D121" s="19"/>
    </row>
    <row r="122" spans="1:5" x14ac:dyDescent="0.2">
      <c r="A122" s="2" t="s">
        <v>97</v>
      </c>
      <c r="B122" s="25">
        <f t="shared" ref="B122:D122" si="17">+B123</f>
        <v>0</v>
      </c>
      <c r="C122" s="25">
        <f t="shared" si="17"/>
        <v>305000</v>
      </c>
      <c r="D122" s="25">
        <f t="shared" si="17"/>
        <v>305000</v>
      </c>
    </row>
    <row r="123" spans="1:5" x14ac:dyDescent="0.2">
      <c r="A123" s="16" t="s">
        <v>96</v>
      </c>
      <c r="B123" s="15"/>
      <c r="C123" s="15">
        <v>305000</v>
      </c>
      <c r="D123" s="28">
        <f>SUM(B123:C123)</f>
        <v>305000</v>
      </c>
    </row>
    <row r="124" spans="1:5" x14ac:dyDescent="0.2">
      <c r="A124" s="5"/>
      <c r="B124" s="15"/>
      <c r="C124" s="15"/>
      <c r="D124" s="19"/>
    </row>
    <row r="125" spans="1:5" x14ac:dyDescent="0.2">
      <c r="A125" s="8" t="s">
        <v>9</v>
      </c>
      <c r="B125" s="26">
        <f t="shared" ref="B125:D125" si="18">SUM(B127)</f>
        <v>9355</v>
      </c>
      <c r="C125" s="26">
        <f t="shared" si="18"/>
        <v>0</v>
      </c>
      <c r="D125" s="26">
        <f t="shared" si="18"/>
        <v>9355</v>
      </c>
      <c r="E125" t="s">
        <v>126</v>
      </c>
    </row>
    <row r="126" spans="1:5" x14ac:dyDescent="0.2">
      <c r="A126" s="2" t="s">
        <v>15</v>
      </c>
      <c r="B126" s="15"/>
      <c r="C126" s="15"/>
      <c r="D126" s="19"/>
    </row>
    <row r="127" spans="1:5" x14ac:dyDescent="0.2">
      <c r="A127" s="12" t="s">
        <v>60</v>
      </c>
      <c r="B127" s="20">
        <f>SUM(B128:B134)</f>
        <v>9355</v>
      </c>
      <c r="C127" s="20">
        <f>SUM(C128:C134)</f>
        <v>0</v>
      </c>
      <c r="D127" s="20">
        <f>SUM(D128:D134)</f>
        <v>9355</v>
      </c>
    </row>
    <row r="128" spans="1:5" x14ac:dyDescent="0.2">
      <c r="A128" s="16" t="s">
        <v>59</v>
      </c>
      <c r="B128" s="15">
        <v>2475</v>
      </c>
      <c r="C128" s="15"/>
      <c r="D128" s="19">
        <f t="shared" ref="D128:D133" si="19">SUM(B128:C128)</f>
        <v>2475</v>
      </c>
    </row>
    <row r="129" spans="1:6" x14ac:dyDescent="0.2">
      <c r="A129" s="16" t="s">
        <v>44</v>
      </c>
      <c r="B129" s="15">
        <v>500</v>
      </c>
      <c r="C129" s="15"/>
      <c r="D129" s="19">
        <f t="shared" si="19"/>
        <v>500</v>
      </c>
    </row>
    <row r="130" spans="1:6" x14ac:dyDescent="0.2">
      <c r="A130" s="4" t="s">
        <v>18</v>
      </c>
      <c r="B130" s="15">
        <v>5000</v>
      </c>
      <c r="C130" s="15"/>
      <c r="D130" s="19">
        <f t="shared" si="19"/>
        <v>5000</v>
      </c>
    </row>
    <row r="131" spans="1:6" x14ac:dyDescent="0.2">
      <c r="A131" s="4" t="s">
        <v>21</v>
      </c>
      <c r="B131" s="15">
        <v>1000</v>
      </c>
      <c r="C131" s="15"/>
      <c r="D131" s="19">
        <f t="shared" si="19"/>
        <v>1000</v>
      </c>
      <c r="F131" s="24"/>
    </row>
    <row r="132" spans="1:6" x14ac:dyDescent="0.2">
      <c r="A132" s="4" t="s">
        <v>67</v>
      </c>
      <c r="B132" s="15">
        <v>350</v>
      </c>
      <c r="C132" s="15"/>
      <c r="D132" s="19">
        <f t="shared" si="19"/>
        <v>350</v>
      </c>
    </row>
    <row r="133" spans="1:6" x14ac:dyDescent="0.2">
      <c r="A133" s="4" t="s">
        <v>68</v>
      </c>
      <c r="B133" s="15">
        <v>30</v>
      </c>
      <c r="C133" s="15"/>
      <c r="D133" s="19">
        <f t="shared" si="19"/>
        <v>30</v>
      </c>
    </row>
    <row r="134" spans="1:6" x14ac:dyDescent="0.2">
      <c r="A134" s="4"/>
      <c r="B134" s="15"/>
      <c r="C134" s="15"/>
      <c r="D134" s="19"/>
    </row>
    <row r="135" spans="1:6" x14ac:dyDescent="0.2">
      <c r="A135" s="8" t="s">
        <v>10</v>
      </c>
      <c r="B135" s="26">
        <f>SUM(B136:B148)</f>
        <v>15799</v>
      </c>
      <c r="C135" s="26">
        <f>SUM(C136:C148)</f>
        <v>636</v>
      </c>
      <c r="D135" s="26">
        <f>SUM(D136:D148)</f>
        <v>16435</v>
      </c>
      <c r="E135" t="s">
        <v>126</v>
      </c>
    </row>
    <row r="136" spans="1:6" x14ac:dyDescent="0.2">
      <c r="A136" s="4" t="s">
        <v>26</v>
      </c>
      <c r="B136" s="28">
        <v>1441</v>
      </c>
      <c r="C136" s="28"/>
      <c r="D136" s="5">
        <f t="shared" ref="D136:D147" si="20">SUM(B136:C136)</f>
        <v>1441</v>
      </c>
    </row>
    <row r="137" spans="1:6" x14ac:dyDescent="0.2">
      <c r="A137" s="4" t="s">
        <v>102</v>
      </c>
      <c r="B137" s="28">
        <v>1016</v>
      </c>
      <c r="C137" s="28"/>
      <c r="D137" s="5">
        <f t="shared" si="20"/>
        <v>1016</v>
      </c>
    </row>
    <row r="138" spans="1:6" x14ac:dyDescent="0.2">
      <c r="A138" s="4" t="s">
        <v>11</v>
      </c>
      <c r="B138" s="28">
        <v>988</v>
      </c>
      <c r="C138" s="28"/>
      <c r="D138" s="5">
        <f t="shared" si="20"/>
        <v>988</v>
      </c>
    </row>
    <row r="139" spans="1:6" x14ac:dyDescent="0.2">
      <c r="A139" s="4" t="s">
        <v>27</v>
      </c>
      <c r="B139" s="28">
        <v>1536</v>
      </c>
      <c r="C139" s="28"/>
      <c r="D139" s="5">
        <f t="shared" si="20"/>
        <v>1536</v>
      </c>
    </row>
    <row r="140" spans="1:6" x14ac:dyDescent="0.2">
      <c r="A140" s="4" t="s">
        <v>103</v>
      </c>
      <c r="B140" s="28">
        <v>457</v>
      </c>
      <c r="C140" s="28"/>
      <c r="D140" s="5">
        <f t="shared" si="20"/>
        <v>457</v>
      </c>
    </row>
    <row r="141" spans="1:6" x14ac:dyDescent="0.2">
      <c r="A141" s="4" t="s">
        <v>12</v>
      </c>
      <c r="B141" s="28">
        <v>959</v>
      </c>
      <c r="C141" s="28"/>
      <c r="D141" s="5">
        <f t="shared" si="20"/>
        <v>959</v>
      </c>
    </row>
    <row r="142" spans="1:6" x14ac:dyDescent="0.2">
      <c r="A142" s="5" t="s">
        <v>28</v>
      </c>
      <c r="B142" s="28">
        <v>635</v>
      </c>
      <c r="C142" s="28"/>
      <c r="D142" s="5">
        <f t="shared" si="20"/>
        <v>635</v>
      </c>
    </row>
    <row r="143" spans="1:6" x14ac:dyDescent="0.2">
      <c r="A143" s="5" t="s">
        <v>98</v>
      </c>
      <c r="B143" s="28">
        <v>2000</v>
      </c>
      <c r="C143" s="28"/>
      <c r="D143" s="5">
        <f t="shared" si="20"/>
        <v>2000</v>
      </c>
    </row>
    <row r="144" spans="1:6" x14ac:dyDescent="0.2">
      <c r="A144" s="5" t="s">
        <v>29</v>
      </c>
      <c r="B144" s="28">
        <v>1046</v>
      </c>
      <c r="C144" s="28"/>
      <c r="D144" s="5">
        <f t="shared" si="20"/>
        <v>1046</v>
      </c>
    </row>
    <row r="145" spans="1:5" x14ac:dyDescent="0.2">
      <c r="A145" s="5" t="s">
        <v>17</v>
      </c>
      <c r="B145" s="28">
        <v>508</v>
      </c>
      <c r="C145" s="28"/>
      <c r="D145" s="5">
        <f t="shared" si="20"/>
        <v>508</v>
      </c>
    </row>
    <row r="146" spans="1:5" x14ac:dyDescent="0.2">
      <c r="A146" s="5" t="s">
        <v>13</v>
      </c>
      <c r="B146" s="28">
        <v>1013</v>
      </c>
      <c r="C146" s="28">
        <v>636</v>
      </c>
      <c r="D146" s="5">
        <f t="shared" si="20"/>
        <v>1649</v>
      </c>
    </row>
    <row r="147" spans="1:5" x14ac:dyDescent="0.2">
      <c r="A147" s="5" t="s">
        <v>14</v>
      </c>
      <c r="B147" s="28">
        <v>4200</v>
      </c>
      <c r="C147" s="28"/>
      <c r="D147" s="5">
        <f t="shared" si="20"/>
        <v>4200</v>
      </c>
    </row>
    <row r="148" spans="1:5" x14ac:dyDescent="0.2">
      <c r="A148" s="5"/>
      <c r="B148" s="13"/>
      <c r="C148" s="13"/>
      <c r="D148" s="19"/>
    </row>
    <row r="149" spans="1:5" x14ac:dyDescent="0.2">
      <c r="A149" s="2" t="s">
        <v>1</v>
      </c>
      <c r="B149" s="3">
        <f>SUM(B6,B125,B135)</f>
        <v>6317500</v>
      </c>
      <c r="C149" s="3">
        <f>SUM(C6,C125,C135)</f>
        <v>771380</v>
      </c>
      <c r="D149" s="3">
        <f>SUM(D6,D125,D135)</f>
        <v>7088880</v>
      </c>
      <c r="E149" s="18"/>
    </row>
    <row r="150" spans="1:5" x14ac:dyDescent="0.2">
      <c r="A150" s="1"/>
      <c r="D150" s="18">
        <f>SUM(B149:C149)</f>
        <v>7088880</v>
      </c>
    </row>
    <row r="151" spans="1:5" x14ac:dyDescent="0.2">
      <c r="A151" s="1"/>
    </row>
    <row r="152" spans="1:5" x14ac:dyDescent="0.2">
      <c r="A152" s="1"/>
    </row>
    <row r="153" spans="1:5" x14ac:dyDescent="0.2">
      <c r="A153" s="1"/>
    </row>
    <row r="154" spans="1:5" x14ac:dyDescent="0.2">
      <c r="A154" s="1"/>
    </row>
    <row r="155" spans="1:5" x14ac:dyDescent="0.2">
      <c r="A155" s="1"/>
    </row>
    <row r="156" spans="1:5" x14ac:dyDescent="0.2">
      <c r="A156" s="1"/>
    </row>
    <row r="157" spans="1:5" x14ac:dyDescent="0.2">
      <c r="A157" s="1"/>
    </row>
    <row r="158" spans="1:5" x14ac:dyDescent="0.2">
      <c r="A158" s="1"/>
    </row>
    <row r="159" spans="1:5" x14ac:dyDescent="0.2">
      <c r="A159" s="1"/>
    </row>
    <row r="160" spans="1:5" x14ac:dyDescent="0.2">
      <c r="A160" s="1"/>
    </row>
    <row r="161" spans="1:1" x14ac:dyDescent="0.2">
      <c r="A161" s="1"/>
    </row>
    <row r="162" spans="1:1" x14ac:dyDescent="0.2">
      <c r="A162" s="1"/>
    </row>
    <row r="163" spans="1:1" x14ac:dyDescent="0.2">
      <c r="A163" s="1"/>
    </row>
    <row r="164" spans="1:1" x14ac:dyDescent="0.2">
      <c r="A164" s="1"/>
    </row>
    <row r="165" spans="1:1" x14ac:dyDescent="0.2">
      <c r="A165" s="1"/>
    </row>
    <row r="166" spans="1:1" x14ac:dyDescent="0.2">
      <c r="A166" s="1"/>
    </row>
    <row r="167" spans="1:1" x14ac:dyDescent="0.2">
      <c r="A167" s="1"/>
    </row>
    <row r="168" spans="1:1" x14ac:dyDescent="0.2">
      <c r="A168" s="1"/>
    </row>
    <row r="169" spans="1:1" x14ac:dyDescent="0.2">
      <c r="A169" s="1"/>
    </row>
    <row r="170" spans="1:1" x14ac:dyDescent="0.2">
      <c r="A170" s="1"/>
    </row>
    <row r="171" spans="1:1" x14ac:dyDescent="0.2">
      <c r="A171" s="1"/>
    </row>
    <row r="172" spans="1:1" x14ac:dyDescent="0.2">
      <c r="A172" s="1"/>
    </row>
    <row r="173" spans="1:1" x14ac:dyDescent="0.2">
      <c r="A173" s="1"/>
    </row>
    <row r="174" spans="1:1" x14ac:dyDescent="0.2">
      <c r="A174" s="1"/>
    </row>
    <row r="175" spans="1:1" x14ac:dyDescent="0.2">
      <c r="A175" s="1"/>
    </row>
    <row r="176" spans="1:1" x14ac:dyDescent="0.2">
      <c r="A176" s="1"/>
    </row>
    <row r="177" spans="1:1" x14ac:dyDescent="0.2">
      <c r="A177" s="1"/>
    </row>
    <row r="178" spans="1:1" x14ac:dyDescent="0.2">
      <c r="A178" s="1"/>
    </row>
    <row r="179" spans="1:1" x14ac:dyDescent="0.2">
      <c r="A179" s="1"/>
    </row>
    <row r="180" spans="1:1" x14ac:dyDescent="0.2">
      <c r="A180" s="1"/>
    </row>
    <row r="181" spans="1:1" x14ac:dyDescent="0.2">
      <c r="A181" s="1"/>
    </row>
    <row r="182" spans="1:1" x14ac:dyDescent="0.2">
      <c r="A182" s="1"/>
    </row>
    <row r="183" spans="1:1" x14ac:dyDescent="0.2">
      <c r="A183" s="1"/>
    </row>
    <row r="184" spans="1:1" x14ac:dyDescent="0.2">
      <c r="A184" s="1"/>
    </row>
    <row r="185" spans="1:1" x14ac:dyDescent="0.2">
      <c r="A185" s="1"/>
    </row>
    <row r="186" spans="1:1" x14ac:dyDescent="0.2">
      <c r="A186" s="1"/>
    </row>
    <row r="187" spans="1:1" x14ac:dyDescent="0.2">
      <c r="A187" s="1"/>
    </row>
    <row r="188" spans="1:1" x14ac:dyDescent="0.2">
      <c r="A188" s="1"/>
    </row>
    <row r="189" spans="1:1" x14ac:dyDescent="0.2">
      <c r="A189" s="1"/>
    </row>
    <row r="190" spans="1:1" x14ac:dyDescent="0.2">
      <c r="A190" s="1"/>
    </row>
    <row r="191" spans="1:1" x14ac:dyDescent="0.2">
      <c r="A191" s="1"/>
    </row>
    <row r="192" spans="1:1" x14ac:dyDescent="0.2">
      <c r="A192" s="1"/>
    </row>
    <row r="193" spans="1:1" x14ac:dyDescent="0.2">
      <c r="A193" s="1"/>
    </row>
    <row r="194" spans="1:1" x14ac:dyDescent="0.2">
      <c r="A194" s="1"/>
    </row>
    <row r="195" spans="1:1" x14ac:dyDescent="0.2">
      <c r="A195" s="1"/>
    </row>
    <row r="196" spans="1:1" x14ac:dyDescent="0.2">
      <c r="A196" s="1"/>
    </row>
    <row r="197" spans="1:1" x14ac:dyDescent="0.2">
      <c r="A197" s="1"/>
    </row>
    <row r="198" spans="1:1" x14ac:dyDescent="0.2">
      <c r="A198" s="1"/>
    </row>
    <row r="199" spans="1:1" x14ac:dyDescent="0.2">
      <c r="A199" s="1"/>
    </row>
    <row r="200" spans="1:1" x14ac:dyDescent="0.2">
      <c r="A200" s="1"/>
    </row>
    <row r="201" spans="1:1" x14ac:dyDescent="0.2">
      <c r="A201" s="1"/>
    </row>
    <row r="202" spans="1:1" x14ac:dyDescent="0.2">
      <c r="A202" s="1"/>
    </row>
    <row r="203" spans="1:1" x14ac:dyDescent="0.2">
      <c r="A203" s="1"/>
    </row>
    <row r="204" spans="1:1" x14ac:dyDescent="0.2">
      <c r="A204" s="1"/>
    </row>
    <row r="205" spans="1:1" x14ac:dyDescent="0.2">
      <c r="A205" s="1"/>
    </row>
    <row r="206" spans="1:1" x14ac:dyDescent="0.2">
      <c r="A206" s="1"/>
    </row>
    <row r="207" spans="1:1" x14ac:dyDescent="0.2">
      <c r="A207" s="1"/>
    </row>
    <row r="208" spans="1:1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</sheetData>
  <mergeCells count="3">
    <mergeCell ref="B4:D4"/>
    <mergeCell ref="A2:D2"/>
    <mergeCell ref="A4:A5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8" fitToHeight="0" orientation="portrait" r:id="rId1"/>
  <headerFooter alignWithMargins="0">
    <oddFooter xml:space="preserve">&amp;C&amp;P&amp;R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Munka1</vt:lpstr>
      <vt:lpstr>Munka2</vt:lpstr>
      <vt:lpstr>Munka3</vt:lpstr>
      <vt:lpstr>Munka1!Nyomtatási_cím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Udvardi Katalin</cp:lastModifiedBy>
  <cp:lastPrinted>2025-01-31T09:27:29Z</cp:lastPrinted>
  <dcterms:created xsi:type="dcterms:W3CDTF">1997-01-17T14:02:09Z</dcterms:created>
  <dcterms:modified xsi:type="dcterms:W3CDTF">2025-01-31T09:28:27Z</dcterms:modified>
</cp:coreProperties>
</file>